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2022年2月" sheetId="4" r:id="rId1"/>
    <sheet name="Sheet1" sheetId="1" r:id="rId2"/>
    <sheet name="Sheet2" sheetId="2" r:id="rId3"/>
    <sheet name="Sheet3" sheetId="3" r:id="rId4"/>
  </sheets>
  <definedNames>
    <definedName name="_xlnm.Print_Area" localSheetId="0">'2022年2月'!$A$1:$L$35</definedName>
  </definedNames>
  <calcPr calcId="124519" iterate="1"/>
</workbook>
</file>

<file path=xl/calcChain.xml><?xml version="1.0" encoding="utf-8"?>
<calcChain xmlns="http://schemas.openxmlformats.org/spreadsheetml/2006/main">
  <c r="C6" i="4"/>
  <c r="E6"/>
  <c r="F6" s="1"/>
  <c r="G6" s="1"/>
  <c r="H6"/>
  <c r="I6"/>
  <c r="J6" s="1"/>
  <c r="K6" s="1"/>
  <c r="F7"/>
  <c r="G7"/>
  <c r="J7"/>
  <c r="K7" s="1"/>
  <c r="F8"/>
  <c r="G8"/>
  <c r="J8"/>
  <c r="K8" s="1"/>
  <c r="F9"/>
  <c r="G9"/>
  <c r="J9"/>
  <c r="K9" s="1"/>
  <c r="F10"/>
  <c r="G10"/>
  <c r="J10"/>
  <c r="K10" s="1"/>
  <c r="F11"/>
  <c r="G11"/>
  <c r="J11"/>
  <c r="K11" s="1"/>
  <c r="F12"/>
  <c r="G12"/>
  <c r="J12"/>
  <c r="K12" s="1"/>
  <c r="F13"/>
  <c r="G13"/>
  <c r="J13"/>
  <c r="K13" s="1"/>
  <c r="F14"/>
  <c r="G14"/>
  <c r="J14"/>
  <c r="K14" s="1"/>
  <c r="F15"/>
  <c r="G15"/>
  <c r="J15"/>
  <c r="K15" s="1"/>
  <c r="F16"/>
  <c r="G16"/>
  <c r="J16"/>
  <c r="K16" s="1"/>
  <c r="F17"/>
  <c r="G17"/>
  <c r="J17"/>
  <c r="K17" s="1"/>
  <c r="F18"/>
  <c r="G18"/>
  <c r="J18"/>
  <c r="K18" s="1"/>
  <c r="F19"/>
  <c r="G19"/>
  <c r="J19"/>
  <c r="K19" s="1"/>
  <c r="C21"/>
  <c r="E21"/>
  <c r="F21" s="1"/>
  <c r="G21" s="1"/>
  <c r="H21"/>
  <c r="I21"/>
  <c r="J21" s="1"/>
  <c r="K21" s="1"/>
  <c r="F22"/>
  <c r="G22"/>
  <c r="J22"/>
  <c r="K22" s="1"/>
  <c r="F23"/>
  <c r="G23"/>
  <c r="J23"/>
  <c r="K23" s="1"/>
  <c r="F24"/>
  <c r="G24"/>
  <c r="J24"/>
  <c r="K24" s="1"/>
  <c r="F25"/>
  <c r="G25"/>
  <c r="J25"/>
  <c r="K25" s="1"/>
  <c r="F27"/>
  <c r="F28"/>
  <c r="G28" s="1"/>
  <c r="J28"/>
  <c r="K28" s="1"/>
  <c r="C30"/>
  <c r="H30"/>
  <c r="F31"/>
  <c r="G31" s="1"/>
  <c r="J31"/>
  <c r="K31" s="1"/>
  <c r="F32"/>
  <c r="G32" s="1"/>
  <c r="J32"/>
  <c r="K32" s="1"/>
  <c r="J33"/>
  <c r="J30" l="1"/>
  <c r="K30" s="1"/>
  <c r="H34"/>
  <c r="J34" s="1"/>
  <c r="K34" s="1"/>
  <c r="C34"/>
  <c r="I30"/>
  <c r="I34" s="1"/>
  <c r="E30"/>
  <c r="E34" s="1"/>
  <c r="F34" l="1"/>
  <c r="G34" s="1"/>
  <c r="F30"/>
  <c r="G30" s="1"/>
</calcChain>
</file>

<file path=xl/sharedStrings.xml><?xml version="1.0" encoding="utf-8"?>
<sst xmlns="http://schemas.openxmlformats.org/spreadsheetml/2006/main" count="66" uniqueCount="54">
  <si>
    <t>陆 丰 市 2022 年 2 月 财 政 预 算 收 入 完 成 情 况 表</t>
    <phoneticPr fontId="3" type="noConversion"/>
  </si>
  <si>
    <t xml:space="preserve">                        单位：万元</t>
  </si>
  <si>
    <t>年 度</t>
  </si>
  <si>
    <t>累 计</t>
  </si>
  <si>
    <r>
      <t>占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</si>
  <si>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</si>
  <si>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</si>
  <si>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</si>
  <si>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</si>
  <si>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</si>
  <si>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</si>
  <si>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t>预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算</t>
    </r>
  </si>
  <si>
    <t>同 期</t>
  </si>
  <si>
    <t>同期增</t>
  </si>
  <si>
    <t>同 月</t>
  </si>
  <si>
    <t>同月增</t>
  </si>
  <si>
    <t>备    注</t>
  </si>
  <si>
    <t>数</t>
    <phoneticPr fontId="3" type="noConversion"/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</si>
  <si>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</si>
  <si>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</si>
  <si>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</si>
  <si>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</si>
  <si>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</si>
  <si>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</si>
  <si>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  <phoneticPr fontId="3" type="noConversion"/>
  </si>
  <si>
    <t xml:space="preserve">     3、个人所得税</t>
    <phoneticPr fontId="3" type="noConversion"/>
  </si>
  <si>
    <t xml:space="preserve">     4、资源税</t>
    <phoneticPr fontId="3" type="noConversion"/>
  </si>
  <si>
    <t xml:space="preserve">     5、城市维护建设税</t>
    <phoneticPr fontId="3" type="noConversion"/>
  </si>
  <si>
    <t xml:space="preserve">     6、房产税</t>
    <phoneticPr fontId="3" type="noConversion"/>
  </si>
  <si>
    <t xml:space="preserve">     7、印花税</t>
    <phoneticPr fontId="3" type="noConversion"/>
  </si>
  <si>
    <t xml:space="preserve">     8、城镇土地使用税</t>
    <phoneticPr fontId="3" type="noConversion"/>
  </si>
  <si>
    <t xml:space="preserve">     9、土地增值税</t>
    <phoneticPr fontId="3" type="noConversion"/>
  </si>
  <si>
    <t xml:space="preserve">    10、车船使用税</t>
    <phoneticPr fontId="3" type="noConversion"/>
  </si>
  <si>
    <t xml:space="preserve">    11、环保税</t>
    <phoneticPr fontId="3" type="noConversion"/>
  </si>
  <si>
    <t xml:space="preserve">    12、耕地占用税</t>
    <phoneticPr fontId="3" type="noConversion"/>
  </si>
  <si>
    <t xml:space="preserve">    13、契  税</t>
    <phoneticPr fontId="3" type="noConversion"/>
  </si>
  <si>
    <t xml:space="preserve">    14、其他税收收入</t>
    <phoneticPr fontId="3" type="noConversion"/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</si>
  <si>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</si>
  <si>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</si>
  <si>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</si>
  <si>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</si>
  <si>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</si>
  <si>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</si>
  <si>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</si>
  <si>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</si>
  <si>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</si>
  <si>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</si>
  <si>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</si>
  <si>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</si>
  <si>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</si>
  <si>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</si>
  <si>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注：2022年度预算草案还未通过人大决议，故本表没有反映年度预算数和占比数。</t>
    <phoneticPr fontId="3" type="noConversion"/>
  </si>
  <si>
    <t>陆丰市财政局国库股</t>
  </si>
  <si>
    <t xml:space="preserve">    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</si>
</sst>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_ "/>
    <numFmt numFmtId="178" formatCode="0_ "/>
    <numFmt numFmtId="179" formatCode="#,##0_);\(#,##0\)"/>
    <numFmt numFmtId="180" formatCode="0.0_ "/>
    <numFmt numFmtId="181" formatCode="#,##0.0_ "/>
    <numFmt numFmtId="182" formatCode="#,##0_);[Red]\(#,##0\)"/>
    <numFmt numFmtId="183" formatCode="0_);[Red]\(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Times New Roman"/>
      <family val="1"/>
    </font>
    <font>
      <b/>
      <sz val="12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77">
    <xf numFmtId="0" fontId="0" fillId="0" borderId="0" xfId="0">
      <alignment vertical="center"/>
    </xf>
    <xf numFmtId="0" fontId="8" fillId="0" borderId="0" xfId="1">
      <alignment vertical="center"/>
    </xf>
    <xf numFmtId="0" fontId="8" fillId="0" borderId="0" xfId="1" applyFill="1">
      <alignment vertical="center"/>
    </xf>
    <xf numFmtId="178" fontId="8" fillId="0" borderId="0" xfId="1" applyNumberFormat="1" applyFont="1" applyFill="1">
      <alignment vertical="center"/>
    </xf>
    <xf numFmtId="177" fontId="8" fillId="0" borderId="0" xfId="1" applyNumberFormat="1" applyFont="1" applyFill="1">
      <alignment vertical="center"/>
    </xf>
    <xf numFmtId="0" fontId="8" fillId="0" borderId="0" xfId="1" applyFont="1" applyFill="1">
      <alignment vertical="center"/>
    </xf>
    <xf numFmtId="176" fontId="8" fillId="0" borderId="0" xfId="1" applyNumberFormat="1" applyFont="1" applyFill="1">
      <alignment vertical="center"/>
    </xf>
    <xf numFmtId="177" fontId="8" fillId="0" borderId="0" xfId="1" applyNumberFormat="1" applyFill="1">
      <alignment vertical="center"/>
    </xf>
    <xf numFmtId="0" fontId="7" fillId="0" borderId="19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8" fillId="0" borderId="18" xfId="1" applyFont="1" applyFill="1" applyBorder="1">
      <alignment vertical="center"/>
    </xf>
    <xf numFmtId="181" fontId="7" fillId="0" borderId="16" xfId="1" applyNumberFormat="1" applyFont="1" applyFill="1" applyBorder="1">
      <alignment vertical="center"/>
    </xf>
    <xf numFmtId="177" fontId="7" fillId="0" borderId="17" xfId="1" applyNumberFormat="1" applyFont="1" applyFill="1" applyBorder="1">
      <alignment vertical="center"/>
    </xf>
    <xf numFmtId="178" fontId="7" fillId="0" borderId="16" xfId="1" applyNumberFormat="1" applyFont="1" applyFill="1" applyBorder="1" applyAlignment="1">
      <alignment horizontal="right" vertical="center"/>
    </xf>
    <xf numFmtId="177" fontId="7" fillId="0" borderId="16" xfId="1" applyNumberFormat="1" applyFont="1" applyFill="1" applyBorder="1" applyAlignment="1">
      <alignment horizontal="right" vertical="center"/>
    </xf>
    <xf numFmtId="177" fontId="7" fillId="0" borderId="16" xfId="1" applyNumberFormat="1" applyFont="1" applyFill="1" applyBorder="1">
      <alignment vertical="center"/>
    </xf>
    <xf numFmtId="180" fontId="7" fillId="0" borderId="17" xfId="1" applyNumberFormat="1" applyFont="1" applyFill="1" applyBorder="1">
      <alignment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0" xfId="1" applyFont="1" applyFill="1">
      <alignment vertical="center"/>
    </xf>
    <xf numFmtId="179" fontId="7" fillId="0" borderId="10" xfId="1" applyNumberFormat="1" applyFont="1" applyFill="1" applyBorder="1">
      <alignment vertical="center"/>
    </xf>
    <xf numFmtId="181" fontId="8" fillId="0" borderId="9" xfId="1" applyNumberFormat="1" applyFont="1" applyFill="1" applyBorder="1">
      <alignment vertical="center"/>
    </xf>
    <xf numFmtId="177" fontId="8" fillId="0" borderId="9" xfId="1" applyNumberFormat="1" applyFont="1" applyFill="1" applyBorder="1">
      <alignment vertical="center"/>
    </xf>
    <xf numFmtId="178" fontId="7" fillId="0" borderId="14" xfId="1" applyNumberFormat="1" applyFont="1" applyFill="1" applyBorder="1">
      <alignment vertical="center"/>
    </xf>
    <xf numFmtId="182" fontId="7" fillId="0" borderId="14" xfId="1" applyNumberFormat="1" applyFont="1" applyFill="1" applyBorder="1">
      <alignment vertical="center"/>
    </xf>
    <xf numFmtId="181" fontId="7" fillId="0" borderId="9" xfId="1" applyNumberFormat="1" applyFont="1" applyFill="1" applyBorder="1">
      <alignment vertical="center"/>
    </xf>
    <xf numFmtId="177" fontId="7" fillId="0" borderId="9" xfId="1" applyNumberFormat="1" applyFont="1" applyFill="1" applyBorder="1">
      <alignment vertical="center"/>
    </xf>
    <xf numFmtId="182" fontId="7" fillId="0" borderId="14" xfId="1" applyNumberFormat="1" applyFont="1" applyFill="1" applyBorder="1" applyAlignment="1">
      <alignment horizontal="right" vertical="center"/>
    </xf>
    <xf numFmtId="180" fontId="7" fillId="0" borderId="9" xfId="1" applyNumberFormat="1" applyFont="1" applyFill="1" applyBorder="1">
      <alignment vertical="center"/>
    </xf>
    <xf numFmtId="0" fontId="7" fillId="0" borderId="13" xfId="1" applyFont="1" applyFill="1" applyBorder="1" applyAlignment="1">
      <alignment horizontal="left" vertical="center"/>
    </xf>
    <xf numFmtId="178" fontId="8" fillId="0" borderId="14" xfId="1" applyNumberFormat="1" applyFont="1" applyFill="1" applyBorder="1">
      <alignment vertical="center"/>
    </xf>
    <xf numFmtId="182" fontId="8" fillId="0" borderId="14" xfId="1" applyNumberFormat="1" applyFont="1" applyFill="1" applyBorder="1">
      <alignment vertical="center"/>
    </xf>
    <xf numFmtId="180" fontId="8" fillId="0" borderId="9" xfId="1" applyNumberFormat="1" applyFont="1" applyFill="1" applyBorder="1">
      <alignment vertical="center"/>
    </xf>
    <xf numFmtId="0" fontId="8" fillId="0" borderId="13" xfId="1" applyFont="1" applyFill="1" applyBorder="1" applyAlignment="1">
      <alignment horizontal="left" vertical="center"/>
    </xf>
    <xf numFmtId="0" fontId="7" fillId="0" borderId="0" xfId="1" applyFont="1" applyFill="1" applyBorder="1">
      <alignment vertical="center"/>
    </xf>
    <xf numFmtId="0" fontId="8" fillId="0" borderId="13" xfId="1" applyFont="1" applyFill="1" applyBorder="1">
      <alignment vertical="center"/>
    </xf>
    <xf numFmtId="177" fontId="8" fillId="0" borderId="14" xfId="1" applyNumberFormat="1" applyFont="1" applyFill="1" applyBorder="1">
      <alignment vertical="center"/>
    </xf>
    <xf numFmtId="0" fontId="7" fillId="0" borderId="13" xfId="1" applyFont="1" applyFill="1" applyBorder="1">
      <alignment vertical="center"/>
    </xf>
    <xf numFmtId="179" fontId="8" fillId="0" borderId="14" xfId="1" applyNumberFormat="1" applyFont="1" applyFill="1" applyBorder="1">
      <alignment vertical="center"/>
    </xf>
    <xf numFmtId="0" fontId="8" fillId="0" borderId="13" xfId="1" applyFill="1" applyBorder="1">
      <alignment vertical="center"/>
    </xf>
    <xf numFmtId="183" fontId="8" fillId="0" borderId="4" xfId="1" applyNumberFormat="1" applyFont="1" applyFill="1" applyBorder="1">
      <alignment vertical="center"/>
    </xf>
    <xf numFmtId="0" fontId="8" fillId="0" borderId="13" xfId="1" applyFont="1" applyFill="1" applyBorder="1" applyAlignment="1">
      <alignment horizontal="left"/>
    </xf>
    <xf numFmtId="178" fontId="7" fillId="0" borderId="9" xfId="1" applyNumberFormat="1" applyFont="1" applyFill="1" applyBorder="1">
      <alignment vertical="center"/>
    </xf>
    <xf numFmtId="179" fontId="7" fillId="0" borderId="9" xfId="1" applyNumberFormat="1" applyFont="1" applyFill="1" applyBorder="1">
      <alignment vertical="center"/>
    </xf>
    <xf numFmtId="0" fontId="7" fillId="0" borderId="12" xfId="1" applyFont="1" applyFill="1" applyBorder="1">
      <alignment vertical="center"/>
    </xf>
    <xf numFmtId="0" fontId="8" fillId="0" borderId="11" xfId="1" applyFill="1" applyBorder="1">
      <alignment vertical="center"/>
    </xf>
    <xf numFmtId="0" fontId="8" fillId="0" borderId="10" xfId="1" applyFill="1" applyBorder="1" applyAlignment="1">
      <alignment horizontal="center"/>
    </xf>
    <xf numFmtId="0" fontId="8" fillId="0" borderId="9" xfId="1" applyFill="1" applyBorder="1" applyAlignment="1">
      <alignment horizontal="center"/>
    </xf>
    <xf numFmtId="178" fontId="8" fillId="0" borderId="9" xfId="1" applyNumberFormat="1" applyFont="1" applyFill="1" applyBorder="1" applyAlignment="1">
      <alignment horizontal="center"/>
    </xf>
    <xf numFmtId="177" fontId="8" fillId="0" borderId="9" xfId="1" applyNumberFormat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/>
    </xf>
    <xf numFmtId="176" fontId="6" fillId="0" borderId="9" xfId="1" applyNumberFormat="1" applyFont="1" applyFill="1" applyBorder="1" applyAlignment="1">
      <alignment horizontal="center"/>
    </xf>
    <xf numFmtId="0" fontId="8" fillId="0" borderId="8" xfId="1" applyFill="1" applyBorder="1">
      <alignment vertical="center"/>
    </xf>
    <xf numFmtId="0" fontId="8" fillId="0" borderId="0" xfId="1" applyFill="1" applyBorder="1">
      <alignment vertical="center"/>
    </xf>
    <xf numFmtId="0" fontId="8" fillId="0" borderId="7" xfId="1" applyFill="1" applyBorder="1" applyAlignment="1">
      <alignment horizontal="center"/>
    </xf>
    <xf numFmtId="0" fontId="8" fillId="0" borderId="6" xfId="1" applyFill="1" applyBorder="1" applyAlignment="1">
      <alignment horizontal="center"/>
    </xf>
    <xf numFmtId="178" fontId="8" fillId="0" borderId="6" xfId="1" applyNumberFormat="1" applyFont="1" applyFill="1" applyBorder="1" applyAlignment="1">
      <alignment horizontal="center"/>
    </xf>
    <xf numFmtId="177" fontId="8" fillId="0" borderId="6" xfId="1" applyNumberFormat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176" fontId="8" fillId="0" borderId="6" xfId="1" applyNumberFormat="1" applyFont="1" applyFill="1" applyBorder="1" applyAlignment="1">
      <alignment horizontal="center"/>
    </xf>
    <xf numFmtId="0" fontId="8" fillId="0" borderId="5" xfId="1" applyFill="1" applyBorder="1" applyAlignment="1">
      <alignment horizontal="center"/>
    </xf>
    <xf numFmtId="0" fontId="8" fillId="0" borderId="4" xfId="1" applyFill="1" applyBorder="1">
      <alignment vertical="center"/>
    </xf>
    <xf numFmtId="0" fontId="8" fillId="0" borderId="3" xfId="1" applyFill="1" applyBorder="1" applyAlignment="1">
      <alignment horizontal="center"/>
    </xf>
    <xf numFmtId="0" fontId="8" fillId="0" borderId="2" xfId="1" applyFill="1" applyBorder="1" applyAlignment="1">
      <alignment horizontal="center"/>
    </xf>
    <xf numFmtId="178" fontId="8" fillId="0" borderId="2" xfId="1" applyNumberFormat="1" applyFont="1" applyFill="1" applyBorder="1" applyAlignment="1">
      <alignment horizontal="center"/>
    </xf>
    <xf numFmtId="177" fontId="8" fillId="0" borderId="2" xfId="1" applyNumberFormat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176" fontId="8" fillId="0" borderId="2" xfId="1" applyNumberFormat="1" applyFont="1" applyFill="1" applyBorder="1" applyAlignment="1">
      <alignment horizontal="center"/>
    </xf>
    <xf numFmtId="0" fontId="8" fillId="0" borderId="1" xfId="1" applyFill="1" applyBorder="1">
      <alignment vertical="center"/>
    </xf>
    <xf numFmtId="0" fontId="8" fillId="0" borderId="0" xfId="1" applyFill="1" applyBorder="1" applyAlignment="1">
      <alignment horizontal="right"/>
    </xf>
    <xf numFmtId="0" fontId="5" fillId="0" borderId="0" xfId="1" applyFont="1" applyFill="1" applyBorder="1" applyAlignment="1"/>
    <xf numFmtId="0" fontId="4" fillId="0" borderId="0" xfId="1" applyFont="1" applyFill="1" applyBorder="1" applyAlignment="1"/>
    <xf numFmtId="178" fontId="8" fillId="0" borderId="0" xfId="1" applyNumberFormat="1" applyFont="1" applyFill="1" applyBorder="1">
      <alignment vertical="center"/>
    </xf>
    <xf numFmtId="177" fontId="8" fillId="0" borderId="0" xfId="1" applyNumberFormat="1" applyFont="1" applyFill="1" applyBorder="1">
      <alignment vertical="center"/>
    </xf>
    <xf numFmtId="0" fontId="8" fillId="0" borderId="0" xfId="1" applyFont="1" applyFill="1" applyBorder="1">
      <alignment vertical="center"/>
    </xf>
    <xf numFmtId="176" fontId="8" fillId="0" borderId="0" xfId="1" applyNumberFormat="1" applyFont="1" applyFill="1" applyBorder="1">
      <alignment vertical="center"/>
    </xf>
    <xf numFmtId="31" fontId="8" fillId="0" borderId="0" xfId="1" applyNumberFormat="1" applyFill="1" applyBorder="1" applyAlignment="1">
      <alignment horizontal="left"/>
    </xf>
    <xf numFmtId="0" fontId="2" fillId="0" borderId="0" xfId="1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V44"/>
  <sheetViews>
    <sheetView tabSelected="1" workbookViewId="0">
      <selection activeCell="A40" sqref="A40"/>
    </sheetView>
  </sheetViews>
  <sheetFormatPr defaultRowHeight="15.6"/>
  <cols>
    <col min="1" max="1" width="40.77734375" style="2" customWidth="1"/>
    <col min="2" max="2" width="13.5546875" style="2" customWidth="1"/>
    <col min="3" max="3" width="13.5546875" style="5" customWidth="1"/>
    <col min="4" max="4" width="13.5546875" style="6" customWidth="1"/>
    <col min="5" max="7" width="13.5546875" style="5" customWidth="1"/>
    <col min="8" max="8" width="13.5546875" style="4" customWidth="1"/>
    <col min="9" max="9" width="13.5546875" style="3" customWidth="1"/>
    <col min="10" max="11" width="13.5546875" style="2" customWidth="1"/>
    <col min="12" max="12" width="26.88671875" style="2" customWidth="1"/>
    <col min="13" max="178" width="10" style="2" customWidth="1"/>
    <col min="179" max="16384" width="8.88671875" style="1"/>
  </cols>
  <sheetData>
    <row r="1" spans="1:12" s="1" customFormat="1" ht="32.2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s="1" customFormat="1" ht="20.25" customHeight="1" thickBot="1">
      <c r="A2" s="75">
        <v>44620</v>
      </c>
      <c r="B2" s="75"/>
      <c r="C2" s="73"/>
      <c r="D2" s="74"/>
      <c r="E2" s="73"/>
      <c r="F2" s="73"/>
      <c r="G2" s="73"/>
      <c r="H2" s="72"/>
      <c r="I2" s="71"/>
      <c r="J2" s="70"/>
      <c r="K2" s="69"/>
      <c r="L2" s="68" t="s">
        <v>1</v>
      </c>
    </row>
    <row r="3" spans="1:12" s="60" customFormat="1" ht="18.75" customHeight="1">
      <c r="A3" s="67"/>
      <c r="B3" s="62" t="s">
        <v>2</v>
      </c>
      <c r="C3" s="65" t="s">
        <v>3</v>
      </c>
      <c r="D3" s="66" t="s">
        <v>4</v>
      </c>
      <c r="E3" s="65" t="s">
        <v>5</v>
      </c>
      <c r="F3" s="65" t="s">
        <v>6</v>
      </c>
      <c r="G3" s="65" t="s">
        <v>6</v>
      </c>
      <c r="H3" s="64" t="s">
        <v>7</v>
      </c>
      <c r="I3" s="63" t="s">
        <v>5</v>
      </c>
      <c r="J3" s="62" t="s">
        <v>6</v>
      </c>
      <c r="K3" s="62" t="s">
        <v>6</v>
      </c>
      <c r="L3" s="61"/>
    </row>
    <row r="4" spans="1:12" s="52" customFormat="1" ht="18.75" customHeight="1">
      <c r="A4" s="59" t="s">
        <v>8</v>
      </c>
      <c r="B4" s="54" t="s">
        <v>9</v>
      </c>
      <c r="C4" s="57" t="s">
        <v>10</v>
      </c>
      <c r="D4" s="58" t="s">
        <v>11</v>
      </c>
      <c r="E4" s="57" t="s">
        <v>12</v>
      </c>
      <c r="F4" s="57" t="s">
        <v>13</v>
      </c>
      <c r="G4" s="57" t="s">
        <v>13</v>
      </c>
      <c r="H4" s="56" t="s">
        <v>10</v>
      </c>
      <c r="I4" s="55" t="s">
        <v>14</v>
      </c>
      <c r="J4" s="54" t="s">
        <v>15</v>
      </c>
      <c r="K4" s="54" t="s">
        <v>15</v>
      </c>
      <c r="L4" s="53" t="s">
        <v>16</v>
      </c>
    </row>
    <row r="5" spans="1:12" s="44" customFormat="1" ht="18.75" customHeight="1">
      <c r="A5" s="51"/>
      <c r="B5" s="49" t="s">
        <v>17</v>
      </c>
      <c r="C5" s="49" t="s">
        <v>18</v>
      </c>
      <c r="D5" s="50" t="s">
        <v>19</v>
      </c>
      <c r="E5" s="49" t="s">
        <v>10</v>
      </c>
      <c r="F5" s="49" t="s">
        <v>20</v>
      </c>
      <c r="G5" s="49" t="s">
        <v>21</v>
      </c>
      <c r="H5" s="48" t="s">
        <v>18</v>
      </c>
      <c r="I5" s="47" t="s">
        <v>10</v>
      </c>
      <c r="J5" s="46" t="s">
        <v>20</v>
      </c>
      <c r="K5" s="46" t="s">
        <v>21</v>
      </c>
      <c r="L5" s="45"/>
    </row>
    <row r="6" spans="1:12" s="18" customFormat="1" ht="17.25" customHeight="1">
      <c r="A6" s="43" t="s">
        <v>22</v>
      </c>
      <c r="B6" s="42"/>
      <c r="C6" s="42">
        <f>SUM(C7:C20)</f>
        <v>9858</v>
      </c>
      <c r="D6" s="27"/>
      <c r="E6" s="42">
        <f>SUM(E7:E20)</f>
        <v>9607</v>
      </c>
      <c r="F6" s="25">
        <f>C6-E6</f>
        <v>251</v>
      </c>
      <c r="G6" s="24">
        <f>F6/E6*100</f>
        <v>2.6126782554387424</v>
      </c>
      <c r="H6" s="42">
        <f>SUM(H7:H20)</f>
        <v>2608</v>
      </c>
      <c r="I6" s="41">
        <f>SUM(I7:I20)</f>
        <v>2952</v>
      </c>
      <c r="J6" s="25">
        <f>H6-I6</f>
        <v>-344</v>
      </c>
      <c r="K6" s="24">
        <f>J6/I6*100</f>
        <v>-11.653116531165312</v>
      </c>
      <c r="L6" s="19"/>
    </row>
    <row r="7" spans="1:12" s="1" customFormat="1" ht="17.25" customHeight="1">
      <c r="A7" s="34" t="s">
        <v>23</v>
      </c>
      <c r="B7" s="37"/>
      <c r="C7" s="30">
        <v>3215</v>
      </c>
      <c r="D7" s="31"/>
      <c r="E7" s="30">
        <v>2564</v>
      </c>
      <c r="F7" s="21">
        <f>C7-E7</f>
        <v>651</v>
      </c>
      <c r="G7" s="20">
        <f>F7/E7*100</f>
        <v>25.390015600624029</v>
      </c>
      <c r="H7" s="30">
        <v>1090</v>
      </c>
      <c r="I7" s="30">
        <v>797</v>
      </c>
      <c r="J7" s="21">
        <f>H7-I7</f>
        <v>293</v>
      </c>
      <c r="K7" s="20">
        <f>J7/I7*100</f>
        <v>36.762860727728985</v>
      </c>
      <c r="L7" s="19"/>
    </row>
    <row r="8" spans="1:12" s="1" customFormat="1" ht="17.25" customHeight="1">
      <c r="A8" s="34" t="s">
        <v>24</v>
      </c>
      <c r="B8" s="37"/>
      <c r="C8" s="30">
        <v>1316</v>
      </c>
      <c r="D8" s="31"/>
      <c r="E8" s="30">
        <v>2598</v>
      </c>
      <c r="F8" s="21">
        <f>C8-E8</f>
        <v>-1282</v>
      </c>
      <c r="G8" s="20">
        <f>F8/E8*100</f>
        <v>-49.345650500384913</v>
      </c>
      <c r="H8" s="30">
        <v>14</v>
      </c>
      <c r="I8" s="30">
        <v>23</v>
      </c>
      <c r="J8" s="21">
        <f>H8-I8</f>
        <v>-9</v>
      </c>
      <c r="K8" s="20">
        <f>J8/I8*100</f>
        <v>-39.130434782608695</v>
      </c>
      <c r="L8" s="19"/>
    </row>
    <row r="9" spans="1:12" s="1" customFormat="1" ht="17.25" customHeight="1">
      <c r="A9" s="34" t="s">
        <v>25</v>
      </c>
      <c r="B9" s="37"/>
      <c r="C9" s="30">
        <v>224</v>
      </c>
      <c r="D9" s="31"/>
      <c r="E9" s="30">
        <v>308</v>
      </c>
      <c r="F9" s="21">
        <f>C9-E9</f>
        <v>-84</v>
      </c>
      <c r="G9" s="20">
        <f>F9/E9*100</f>
        <v>-27.27272727272727</v>
      </c>
      <c r="H9" s="30">
        <v>77</v>
      </c>
      <c r="I9" s="30">
        <v>83</v>
      </c>
      <c r="J9" s="21">
        <f>H9-I9</f>
        <v>-6</v>
      </c>
      <c r="K9" s="20">
        <f>J9/I9*100</f>
        <v>-7.2289156626506017</v>
      </c>
      <c r="L9" s="19"/>
    </row>
    <row r="10" spans="1:12" s="1" customFormat="1" ht="17.25" customHeight="1">
      <c r="A10" s="34" t="s">
        <v>26</v>
      </c>
      <c r="B10" s="37"/>
      <c r="C10" s="30">
        <v>27</v>
      </c>
      <c r="D10" s="31"/>
      <c r="E10" s="30">
        <v>18</v>
      </c>
      <c r="F10" s="21">
        <f>C10-E10</f>
        <v>9</v>
      </c>
      <c r="G10" s="20">
        <f>F10/E10*100</f>
        <v>50</v>
      </c>
      <c r="H10" s="30">
        <v>6</v>
      </c>
      <c r="I10" s="30">
        <v>7</v>
      </c>
      <c r="J10" s="21">
        <f>H10-I10</f>
        <v>-1</v>
      </c>
      <c r="K10" s="20">
        <f>J10/I10*100</f>
        <v>-14.285714285714285</v>
      </c>
      <c r="L10" s="19"/>
    </row>
    <row r="11" spans="1:12" s="1" customFormat="1" ht="17.25" customHeight="1">
      <c r="A11" s="34" t="s">
        <v>27</v>
      </c>
      <c r="B11" s="37"/>
      <c r="C11" s="30">
        <v>1077</v>
      </c>
      <c r="D11" s="31"/>
      <c r="E11" s="30">
        <v>988</v>
      </c>
      <c r="F11" s="21">
        <f>C11-E11</f>
        <v>89</v>
      </c>
      <c r="G11" s="20">
        <f>F11/E11*100</f>
        <v>9.008097165991904</v>
      </c>
      <c r="H11" s="30">
        <v>578</v>
      </c>
      <c r="I11" s="30">
        <v>531</v>
      </c>
      <c r="J11" s="21">
        <f>H11-I11</f>
        <v>47</v>
      </c>
      <c r="K11" s="20">
        <f>J11/I11*100</f>
        <v>8.8512241054613927</v>
      </c>
      <c r="L11" s="19"/>
    </row>
    <row r="12" spans="1:12" s="1" customFormat="1" ht="17.25" customHeight="1">
      <c r="A12" s="34" t="s">
        <v>28</v>
      </c>
      <c r="B12" s="37"/>
      <c r="C12" s="30">
        <v>560</v>
      </c>
      <c r="D12" s="31"/>
      <c r="E12" s="30">
        <v>67</v>
      </c>
      <c r="F12" s="21">
        <f>C12-E12</f>
        <v>493</v>
      </c>
      <c r="G12" s="20">
        <f>F12/E12*100</f>
        <v>735.82089552238813</v>
      </c>
      <c r="H12" s="30">
        <v>15</v>
      </c>
      <c r="I12" s="30">
        <v>55</v>
      </c>
      <c r="J12" s="21">
        <f>H12-I12</f>
        <v>-40</v>
      </c>
      <c r="K12" s="20">
        <f>J12/I12*100</f>
        <v>-72.727272727272734</v>
      </c>
      <c r="L12" s="19"/>
    </row>
    <row r="13" spans="1:12" s="1" customFormat="1" ht="17.25" customHeight="1">
      <c r="A13" s="38" t="s">
        <v>29</v>
      </c>
      <c r="B13" s="37"/>
      <c r="C13" s="30">
        <v>306</v>
      </c>
      <c r="D13" s="31"/>
      <c r="E13" s="30">
        <v>215</v>
      </c>
      <c r="F13" s="21">
        <f>C13-E13</f>
        <v>91</v>
      </c>
      <c r="G13" s="20">
        <f>F13/E13*100</f>
        <v>42.325581395348841</v>
      </c>
      <c r="H13" s="30">
        <v>117</v>
      </c>
      <c r="I13" s="30">
        <v>59</v>
      </c>
      <c r="J13" s="21">
        <f>H13-I13</f>
        <v>58</v>
      </c>
      <c r="K13" s="20">
        <f>J13/I13*100</f>
        <v>98.305084745762713</v>
      </c>
      <c r="L13" s="19"/>
    </row>
    <row r="14" spans="1:12" s="1" customFormat="1" ht="17.25" customHeight="1">
      <c r="A14" s="38" t="s">
        <v>30</v>
      </c>
      <c r="B14" s="37"/>
      <c r="C14" s="30">
        <v>207</v>
      </c>
      <c r="D14" s="31"/>
      <c r="E14" s="30">
        <v>74</v>
      </c>
      <c r="F14" s="21">
        <f>C14-E14</f>
        <v>133</v>
      </c>
      <c r="G14" s="20">
        <f>F14/E14*100</f>
        <v>179.72972972972974</v>
      </c>
      <c r="H14" s="30">
        <v>6</v>
      </c>
      <c r="I14" s="30">
        <v>53</v>
      </c>
      <c r="J14" s="21">
        <f>H14-I14</f>
        <v>-47</v>
      </c>
      <c r="K14" s="20">
        <f>J14/I14*100</f>
        <v>-88.679245283018872</v>
      </c>
      <c r="L14" s="19"/>
    </row>
    <row r="15" spans="1:12" s="1" customFormat="1" ht="17.25" customHeight="1">
      <c r="A15" s="34" t="s">
        <v>31</v>
      </c>
      <c r="B15" s="37"/>
      <c r="C15" s="30">
        <v>1845</v>
      </c>
      <c r="D15" s="31"/>
      <c r="E15" s="30">
        <v>815</v>
      </c>
      <c r="F15" s="21">
        <f>C15-E15</f>
        <v>1030</v>
      </c>
      <c r="G15" s="20">
        <f>F15/E15*100</f>
        <v>126.38036809815951</v>
      </c>
      <c r="H15" s="30">
        <v>226</v>
      </c>
      <c r="I15" s="30">
        <v>313</v>
      </c>
      <c r="J15" s="21">
        <f>H15-I15</f>
        <v>-87</v>
      </c>
      <c r="K15" s="20">
        <f>J15/I15*100</f>
        <v>-27.795527156549522</v>
      </c>
      <c r="L15" s="19"/>
    </row>
    <row r="16" spans="1:12" s="1" customFormat="1" ht="17.25" customHeight="1">
      <c r="A16" s="40" t="s">
        <v>32</v>
      </c>
      <c r="B16" s="37"/>
      <c r="C16" s="30">
        <v>339</v>
      </c>
      <c r="D16" s="31"/>
      <c r="E16" s="30">
        <v>296</v>
      </c>
      <c r="F16" s="21">
        <f>C16-E16</f>
        <v>43</v>
      </c>
      <c r="G16" s="20">
        <f>F16/E16*100</f>
        <v>14.527027027027026</v>
      </c>
      <c r="H16" s="30">
        <v>195</v>
      </c>
      <c r="I16" s="30">
        <v>170</v>
      </c>
      <c r="J16" s="21">
        <f>H16-I16</f>
        <v>25</v>
      </c>
      <c r="K16" s="20">
        <f>J16/I16*100</f>
        <v>14.705882352941178</v>
      </c>
      <c r="L16" s="19"/>
    </row>
    <row r="17" spans="1:12" s="1" customFormat="1" ht="17.25" customHeight="1">
      <c r="A17" s="40" t="s">
        <v>33</v>
      </c>
      <c r="B17" s="37"/>
      <c r="C17" s="30">
        <v>83</v>
      </c>
      <c r="D17" s="31"/>
      <c r="E17" s="39">
        <v>31</v>
      </c>
      <c r="F17" s="21">
        <f>C17-E17</f>
        <v>52</v>
      </c>
      <c r="G17" s="20">
        <f>F17/E17*100</f>
        <v>167.74193548387098</v>
      </c>
      <c r="H17" s="30"/>
      <c r="I17" s="39"/>
      <c r="J17" s="21">
        <f>H17-I17</f>
        <v>0</v>
      </c>
      <c r="K17" s="20" t="e">
        <f>J17/I17*100</f>
        <v>#DIV/0!</v>
      </c>
      <c r="L17" s="19"/>
    </row>
    <row r="18" spans="1:12" s="1" customFormat="1" ht="17.25" customHeight="1">
      <c r="A18" s="34" t="s">
        <v>34</v>
      </c>
      <c r="B18" s="37"/>
      <c r="C18" s="30"/>
      <c r="D18" s="31"/>
      <c r="E18" s="30">
        <v>504</v>
      </c>
      <c r="F18" s="21">
        <f>C18-E18</f>
        <v>-504</v>
      </c>
      <c r="G18" s="20">
        <f>F18/E18*100</f>
        <v>-100</v>
      </c>
      <c r="H18" s="30"/>
      <c r="I18" s="30">
        <v>474</v>
      </c>
      <c r="J18" s="21">
        <f>H18-I18</f>
        <v>-474</v>
      </c>
      <c r="K18" s="20">
        <f>J18/I18*100</f>
        <v>-100</v>
      </c>
      <c r="L18" s="19"/>
    </row>
    <row r="19" spans="1:12" s="1" customFormat="1" ht="17.25" customHeight="1">
      <c r="A19" s="34" t="s">
        <v>35</v>
      </c>
      <c r="B19" s="37"/>
      <c r="C19" s="30">
        <v>659</v>
      </c>
      <c r="D19" s="31"/>
      <c r="E19" s="30">
        <v>1129</v>
      </c>
      <c r="F19" s="21">
        <f>C19-E19</f>
        <v>-470</v>
      </c>
      <c r="G19" s="20">
        <f>F19/E19*100</f>
        <v>-41.629760850310014</v>
      </c>
      <c r="H19" s="30">
        <v>284</v>
      </c>
      <c r="I19" s="30">
        <v>387</v>
      </c>
      <c r="J19" s="21">
        <f>H19-I19</f>
        <v>-103</v>
      </c>
      <c r="K19" s="20">
        <f>J19/I19*100</f>
        <v>-26.614987080103358</v>
      </c>
      <c r="L19" s="19"/>
    </row>
    <row r="20" spans="1:12" s="1" customFormat="1" ht="17.25" customHeight="1">
      <c r="A20" s="38" t="s">
        <v>36</v>
      </c>
      <c r="B20" s="37"/>
      <c r="C20" s="30"/>
      <c r="D20" s="31"/>
      <c r="E20" s="30"/>
      <c r="F20" s="21"/>
      <c r="G20" s="20"/>
      <c r="H20" s="30"/>
      <c r="I20" s="29"/>
      <c r="J20" s="21"/>
      <c r="K20" s="20"/>
      <c r="L20" s="19"/>
    </row>
    <row r="21" spans="1:12" s="18" customFormat="1" ht="17.25" customHeight="1">
      <c r="A21" s="36" t="s">
        <v>37</v>
      </c>
      <c r="B21" s="23"/>
      <c r="C21" s="23">
        <f>SUM(C22:C29)</f>
        <v>6138</v>
      </c>
      <c r="D21" s="27"/>
      <c r="E21" s="23">
        <f>E22+E23+E24+E25+E26+E27+E28+E29</f>
        <v>4688</v>
      </c>
      <c r="F21" s="25">
        <f>C21-E21</f>
        <v>1450</v>
      </c>
      <c r="G21" s="24">
        <f>F21/E21*100</f>
        <v>30.930034129692835</v>
      </c>
      <c r="H21" s="23">
        <f>H22+H23+H24+H25+H26+H27+H28+H29</f>
        <v>3513</v>
      </c>
      <c r="I21" s="22">
        <f>I22+I23+I24+I25+I26+I27+I28+I29</f>
        <v>2649</v>
      </c>
      <c r="J21" s="25">
        <f>H21-I21</f>
        <v>864</v>
      </c>
      <c r="K21" s="24">
        <f>J21/I21*100</f>
        <v>32.616081540203851</v>
      </c>
      <c r="L21" s="19"/>
    </row>
    <row r="22" spans="1:12" s="5" customFormat="1" ht="17.25" customHeight="1">
      <c r="A22" s="34" t="s">
        <v>38</v>
      </c>
      <c r="B22" s="30"/>
      <c r="C22" s="30">
        <v>778</v>
      </c>
      <c r="D22" s="31"/>
      <c r="E22" s="30">
        <v>650</v>
      </c>
      <c r="F22" s="21">
        <f>C22-E22</f>
        <v>128</v>
      </c>
      <c r="G22" s="20">
        <f>F22/E22*100</f>
        <v>19.692307692307693</v>
      </c>
      <c r="H22" s="30">
        <v>405</v>
      </c>
      <c r="I22" s="30">
        <v>339</v>
      </c>
      <c r="J22" s="21">
        <f>H22-I22</f>
        <v>66</v>
      </c>
      <c r="K22" s="20">
        <f>J22/I22*100</f>
        <v>19.469026548672566</v>
      </c>
      <c r="L22" s="19"/>
    </row>
    <row r="23" spans="1:12" s="5" customFormat="1" ht="17.25" customHeight="1">
      <c r="A23" s="34" t="s">
        <v>39</v>
      </c>
      <c r="B23" s="30"/>
      <c r="C23" s="30">
        <v>1154</v>
      </c>
      <c r="D23" s="31"/>
      <c r="E23" s="30">
        <v>1473</v>
      </c>
      <c r="F23" s="21">
        <f>C23-E23</f>
        <v>-319</v>
      </c>
      <c r="G23" s="20">
        <f>F23/E23*100</f>
        <v>-21.656483367277666</v>
      </c>
      <c r="H23" s="30">
        <v>923</v>
      </c>
      <c r="I23" s="30">
        <v>1457</v>
      </c>
      <c r="J23" s="21">
        <f>H23-I23</f>
        <v>-534</v>
      </c>
      <c r="K23" s="20">
        <f>J23/I23*100</f>
        <v>-36.6506520247083</v>
      </c>
      <c r="L23" s="19"/>
    </row>
    <row r="24" spans="1:12" s="5" customFormat="1" ht="17.25" customHeight="1">
      <c r="A24" s="34" t="s">
        <v>40</v>
      </c>
      <c r="B24" s="30"/>
      <c r="C24" s="30">
        <v>1366</v>
      </c>
      <c r="D24" s="31"/>
      <c r="E24" s="30">
        <v>574</v>
      </c>
      <c r="F24" s="21">
        <f>C24-E24</f>
        <v>792</v>
      </c>
      <c r="G24" s="20">
        <f>F24/E24*100</f>
        <v>137.97909407665506</v>
      </c>
      <c r="H24" s="30">
        <v>1189</v>
      </c>
      <c r="I24" s="30">
        <v>513</v>
      </c>
      <c r="J24" s="21">
        <f>H24-I24</f>
        <v>676</v>
      </c>
      <c r="K24" s="20">
        <f>J24/I24*100</f>
        <v>131.77387914230019</v>
      </c>
      <c r="L24" s="19"/>
    </row>
    <row r="25" spans="1:12" s="5" customFormat="1" ht="17.25" customHeight="1">
      <c r="A25" s="34" t="s">
        <v>41</v>
      </c>
      <c r="B25" s="35"/>
      <c r="C25" s="35">
        <v>2378</v>
      </c>
      <c r="D25" s="31"/>
      <c r="E25" s="35">
        <v>1977</v>
      </c>
      <c r="F25" s="21">
        <f>C25-E25</f>
        <v>401</v>
      </c>
      <c r="G25" s="20">
        <f>F25/E25*100</f>
        <v>20.283257460799188</v>
      </c>
      <c r="H25" s="35">
        <v>791</v>
      </c>
      <c r="I25" s="35">
        <v>340</v>
      </c>
      <c r="J25" s="21">
        <f>H25-I25</f>
        <v>451</v>
      </c>
      <c r="K25" s="20">
        <f>J25/I25*100</f>
        <v>132.64705882352942</v>
      </c>
      <c r="L25" s="19"/>
    </row>
    <row r="26" spans="1:12" s="5" customFormat="1" ht="17.25" customHeight="1">
      <c r="A26" s="34" t="s">
        <v>42</v>
      </c>
      <c r="B26" s="35"/>
      <c r="C26" s="35"/>
      <c r="D26" s="31"/>
      <c r="E26" s="35"/>
      <c r="F26" s="21"/>
      <c r="G26" s="20"/>
      <c r="H26" s="35"/>
      <c r="I26" s="35"/>
      <c r="J26" s="21"/>
      <c r="K26" s="20"/>
      <c r="L26" s="19"/>
    </row>
    <row r="27" spans="1:12" s="5" customFormat="1" ht="17.25" customHeight="1">
      <c r="A27" s="34" t="s">
        <v>43</v>
      </c>
      <c r="B27" s="35"/>
      <c r="C27" s="35">
        <v>205</v>
      </c>
      <c r="D27" s="31"/>
      <c r="E27" s="35"/>
      <c r="F27" s="21">
        <f>C27-E27</f>
        <v>205</v>
      </c>
      <c r="G27" s="20"/>
      <c r="H27" s="35">
        <v>205</v>
      </c>
      <c r="I27" s="35"/>
      <c r="J27" s="21"/>
      <c r="K27" s="20"/>
      <c r="L27" s="19"/>
    </row>
    <row r="28" spans="1:12" s="5" customFormat="1" ht="17.25" customHeight="1">
      <c r="A28" s="34" t="s">
        <v>44</v>
      </c>
      <c r="B28" s="30"/>
      <c r="C28" s="30">
        <v>257</v>
      </c>
      <c r="D28" s="31"/>
      <c r="E28" s="30">
        <v>14</v>
      </c>
      <c r="F28" s="21">
        <f>C28-E28</f>
        <v>243</v>
      </c>
      <c r="G28" s="20">
        <f>F28/E28*100</f>
        <v>1735.7142857142858</v>
      </c>
      <c r="H28" s="30"/>
      <c r="I28" s="30"/>
      <c r="J28" s="21">
        <f>H28-I28</f>
        <v>0</v>
      </c>
      <c r="K28" s="20" t="e">
        <f>J28/I28*100</f>
        <v>#DIV/0!</v>
      </c>
      <c r="L28" s="19"/>
    </row>
    <row r="29" spans="1:12" s="5" customFormat="1" ht="17.25" customHeight="1">
      <c r="A29" s="34" t="s">
        <v>45</v>
      </c>
      <c r="B29" s="30"/>
      <c r="C29" s="30"/>
      <c r="D29" s="31"/>
      <c r="E29" s="30"/>
      <c r="F29" s="21"/>
      <c r="G29" s="20"/>
      <c r="H29" s="30"/>
      <c r="I29" s="29"/>
      <c r="J29" s="21"/>
      <c r="K29" s="20"/>
      <c r="L29" s="19"/>
    </row>
    <row r="30" spans="1:12" s="33" customFormat="1" ht="17.25" customHeight="1">
      <c r="A30" s="28" t="s">
        <v>46</v>
      </c>
      <c r="B30" s="23"/>
      <c r="C30" s="23">
        <f>C6+C21</f>
        <v>15996</v>
      </c>
      <c r="D30" s="27"/>
      <c r="E30" s="26">
        <f>E6+E21</f>
        <v>14295</v>
      </c>
      <c r="F30" s="25">
        <f>C30-E30</f>
        <v>1701</v>
      </c>
      <c r="G30" s="24">
        <f>F30/E30*100</f>
        <v>11.899265477439664</v>
      </c>
      <c r="H30" s="23">
        <f>H6+H21</f>
        <v>6121</v>
      </c>
      <c r="I30" s="22">
        <f>I6+I21</f>
        <v>5601</v>
      </c>
      <c r="J30" s="25">
        <f>H30-I30</f>
        <v>520</v>
      </c>
      <c r="K30" s="20">
        <f>J30/I30*100</f>
        <v>9.2840564184966965</v>
      </c>
      <c r="L30" s="19"/>
    </row>
    <row r="31" spans="1:12" s="1" customFormat="1" ht="17.25" customHeight="1">
      <c r="A31" s="28" t="s">
        <v>47</v>
      </c>
      <c r="B31" s="23"/>
      <c r="C31" s="23">
        <v>3047</v>
      </c>
      <c r="D31" s="27"/>
      <c r="E31" s="23">
        <v>35706</v>
      </c>
      <c r="F31" s="25">
        <f>C31-E31</f>
        <v>-32659</v>
      </c>
      <c r="G31" s="24">
        <f>F31/E31*100</f>
        <v>-91.466420209488604</v>
      </c>
      <c r="H31" s="23">
        <v>1070</v>
      </c>
      <c r="I31" s="22">
        <v>35107</v>
      </c>
      <c r="J31" s="25">
        <f>H31-I31</f>
        <v>-34037</v>
      </c>
      <c r="K31" s="24">
        <f>J31/I31*100</f>
        <v>-96.952174779958412</v>
      </c>
      <c r="L31" s="19"/>
    </row>
    <row r="32" spans="1:12" s="1" customFormat="1" ht="17.25" customHeight="1">
      <c r="A32" s="32" t="s">
        <v>48</v>
      </c>
      <c r="B32" s="30"/>
      <c r="C32" s="30">
        <v>2350</v>
      </c>
      <c r="D32" s="31"/>
      <c r="E32" s="30">
        <v>35091</v>
      </c>
      <c r="F32" s="21">
        <f>C32-E32</f>
        <v>-32741</v>
      </c>
      <c r="G32" s="20">
        <f>F32/E32*100</f>
        <v>-93.303126157704256</v>
      </c>
      <c r="H32" s="30">
        <v>503</v>
      </c>
      <c r="I32" s="29">
        <v>34601</v>
      </c>
      <c r="J32" s="21">
        <f>H32-I32</f>
        <v>-34098</v>
      </c>
      <c r="K32" s="20">
        <f>J32/I32*100</f>
        <v>-98.546284789456948</v>
      </c>
      <c r="L32" s="19"/>
    </row>
    <row r="33" spans="1:12" s="18" customFormat="1" ht="17.25" customHeight="1">
      <c r="A33" s="28" t="s">
        <v>49</v>
      </c>
      <c r="B33" s="23"/>
      <c r="C33" s="23">
        <v>20</v>
      </c>
      <c r="D33" s="27"/>
      <c r="E33" s="26"/>
      <c r="F33" s="25"/>
      <c r="G33" s="24"/>
      <c r="H33" s="23"/>
      <c r="I33" s="22"/>
      <c r="J33" s="21">
        <f>H33-I33</f>
        <v>0</v>
      </c>
      <c r="K33" s="20"/>
      <c r="L33" s="19"/>
    </row>
    <row r="34" spans="1:12" s="1" customFormat="1" ht="17.25" customHeight="1" thickBot="1">
      <c r="A34" s="17" t="s">
        <v>50</v>
      </c>
      <c r="B34" s="14"/>
      <c r="C34" s="14">
        <f>C30+C31+C33</f>
        <v>19063</v>
      </c>
      <c r="D34" s="16"/>
      <c r="E34" s="14">
        <f>E30+E31+E33</f>
        <v>50001</v>
      </c>
      <c r="F34" s="15">
        <f>C34-E34</f>
        <v>-30938</v>
      </c>
      <c r="G34" s="11">
        <f>F34/E34*100</f>
        <v>-61.874762504749903</v>
      </c>
      <c r="H34" s="14">
        <f>H30+H31+H33</f>
        <v>7191</v>
      </c>
      <c r="I34" s="13">
        <f>I30+I31+I33</f>
        <v>40708</v>
      </c>
      <c r="J34" s="12">
        <f>H34-I34</f>
        <v>-33517</v>
      </c>
      <c r="K34" s="11">
        <f>J34/I34*100</f>
        <v>-82.335167534636923</v>
      </c>
      <c r="L34" s="10"/>
    </row>
    <row r="35" spans="1:12" s="1" customFormat="1">
      <c r="A35" s="9" t="s">
        <v>51</v>
      </c>
      <c r="B35" s="8"/>
      <c r="C35" s="8"/>
      <c r="D35" s="8"/>
      <c r="E35" s="8"/>
      <c r="F35" s="5"/>
      <c r="G35" s="5"/>
      <c r="H35" s="4"/>
      <c r="I35" s="3"/>
      <c r="J35" s="2"/>
      <c r="K35" s="2"/>
      <c r="L35" s="2" t="s">
        <v>52</v>
      </c>
    </row>
    <row r="44" spans="1:12" s="1" customFormat="1">
      <c r="A44" s="2"/>
      <c r="B44" s="2"/>
      <c r="C44" s="5"/>
      <c r="D44" s="6"/>
      <c r="E44" s="5"/>
      <c r="F44" s="5"/>
      <c r="G44" s="5"/>
      <c r="H44" s="7" t="s">
        <v>53</v>
      </c>
      <c r="I44" s="3"/>
      <c r="J44" s="2"/>
      <c r="K44" s="2"/>
      <c r="L44" s="2"/>
    </row>
  </sheetData>
  <mergeCells count="2">
    <mergeCell ref="A1:L1"/>
    <mergeCell ref="A35:E35"/>
  </mergeCells>
  <phoneticPr fontId="1" type="noConversion"/>
  <printOptions horizontalCentered="1"/>
  <pageMargins left="0.31496062992125984" right="0.35433070866141736" top="0.74803149606299213" bottom="0.74803149606299213" header="0.31496062992125984" footer="0.31496062992125984"/>
  <pageSetup paperSize="8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L35"/>
    </sheetView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2022年2月</vt:lpstr>
      <vt:lpstr>Sheet1</vt:lpstr>
      <vt:lpstr>Sheet2</vt:lpstr>
      <vt:lpstr>Sheet3</vt:lpstr>
      <vt:lpstr>'2022年2月'!Print_Area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2022-03-10T03:21:04Z</dcterms:modified>
</cp:coreProperties>
</file>