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 activeTab="4"/>
  </bookViews>
  <sheets>
    <sheet name="草案封面" sheetId="5" r:id="rId1"/>
    <sheet name="一般公共预算调整总表" sheetId="1" r:id="rId2"/>
    <sheet name="一般公共预算支出调整表" sheetId="2" r:id="rId3"/>
    <sheet name="政府性基金调整表" sheetId="3" r:id="rId4"/>
    <sheet name="政府性债券安排调整表" sheetId="6" r:id="rId5"/>
  </sheets>
  <definedNames>
    <definedName name="_xlnm.Print_Area" localSheetId="1">一般公共预算调整总表!$A$1:$J$33</definedName>
    <definedName name="_xlnm.Print_Area" localSheetId="2">一般公共预算支出调整表!$A$1:$D$26</definedName>
    <definedName name="_xlnm.Print_Area" localSheetId="3">政府性基金调整表!$A$1:$I$32</definedName>
    <definedName name="_xlnm.Print_Area" localSheetId="4">政府性债券安排调整表!$A$1:$M$28</definedName>
    <definedName name="_xlnm.Print_Titles" localSheetId="1">一般公共预算调整总表!$1:$4</definedName>
    <definedName name="_xlnm.Print_Titles" localSheetId="3">政府性基金调整表!$1:$5</definedName>
    <definedName name="_xlnm.Print_Titles" localSheetId="4">政府性债券安排调整表!$1:$4</definedName>
  </definedNames>
  <calcPr calcId="124519" calcMode="manual"/>
</workbook>
</file>

<file path=xl/calcChain.xml><?xml version="1.0" encoding="utf-8"?>
<calcChain xmlns="http://schemas.openxmlformats.org/spreadsheetml/2006/main">
  <c r="I6" i="1"/>
  <c r="K28" i="6"/>
  <c r="I28"/>
  <c r="H28"/>
  <c r="G28"/>
  <c r="F28"/>
  <c r="L25"/>
  <c r="J25"/>
  <c r="L24"/>
  <c r="J24"/>
  <c r="L23"/>
  <c r="J23"/>
  <c r="L22"/>
  <c r="J22"/>
  <c r="L21"/>
  <c r="J21"/>
  <c r="L20"/>
  <c r="J20"/>
  <c r="L19"/>
  <c r="J19"/>
  <c r="L18"/>
  <c r="J18"/>
  <c r="L17"/>
  <c r="J17"/>
  <c r="L16"/>
  <c r="J16"/>
  <c r="L15"/>
  <c r="J15"/>
  <c r="L14"/>
  <c r="J14"/>
  <c r="L13"/>
  <c r="J13"/>
  <c r="L12"/>
  <c r="J12"/>
  <c r="L11"/>
  <c r="J11"/>
  <c r="L10"/>
  <c r="J10"/>
  <c r="L9"/>
  <c r="J9"/>
  <c r="L7"/>
  <c r="J7"/>
  <c r="L6"/>
  <c r="J6"/>
  <c r="L5"/>
  <c r="L28" s="1"/>
  <c r="J5"/>
  <c r="J28" s="1"/>
  <c r="F32" i="3" l="1"/>
  <c r="G32"/>
  <c r="H32"/>
  <c r="I31"/>
  <c r="G11"/>
  <c r="G6" s="1"/>
  <c r="H6"/>
  <c r="F6"/>
  <c r="I9"/>
  <c r="I10"/>
  <c r="I11"/>
  <c r="I6" s="1"/>
  <c r="I12"/>
  <c r="I13"/>
  <c r="I14"/>
  <c r="I15"/>
  <c r="I16"/>
  <c r="I17"/>
  <c r="I18"/>
  <c r="I19"/>
  <c r="I20"/>
  <c r="I21"/>
  <c r="I22"/>
  <c r="I23"/>
  <c r="I24"/>
  <c r="I25"/>
  <c r="I26"/>
  <c r="I8"/>
  <c r="C10"/>
  <c r="D6"/>
  <c r="B6"/>
  <c r="C12"/>
  <c r="C6" s="1"/>
  <c r="C13"/>
  <c r="C15"/>
  <c r="C16"/>
  <c r="C22"/>
  <c r="B32"/>
  <c r="D7" i="2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6"/>
  <c r="J8" i="1"/>
  <c r="H8"/>
  <c r="I28" i="3" l="1"/>
  <c r="I29"/>
  <c r="I32" s="1"/>
  <c r="I30"/>
  <c r="C32"/>
  <c r="D28" l="1"/>
  <c r="D29"/>
  <c r="D30"/>
  <c r="D31"/>
  <c r="D7"/>
  <c r="C9" i="1"/>
  <c r="D6" l="1"/>
  <c r="D10"/>
  <c r="D11"/>
  <c r="D12"/>
  <c r="D13"/>
  <c r="D14"/>
  <c r="D15"/>
  <c r="D16"/>
  <c r="D17"/>
  <c r="D18"/>
  <c r="D19"/>
  <c r="D20"/>
  <c r="D21"/>
  <c r="D22"/>
  <c r="D24"/>
  <c r="D25"/>
  <c r="D26"/>
  <c r="D27"/>
  <c r="D28"/>
  <c r="D29"/>
  <c r="I5" l="1"/>
  <c r="I28" s="1"/>
  <c r="H5"/>
  <c r="J7"/>
  <c r="J6"/>
  <c r="J5" l="1"/>
  <c r="J28" s="1"/>
  <c r="J29" s="1"/>
  <c r="I33"/>
  <c r="I29"/>
  <c r="H28"/>
  <c r="H29" s="1"/>
  <c r="J33" l="1"/>
  <c r="C5" i="2"/>
  <c r="B5"/>
  <c r="C23" i="1"/>
  <c r="D23" s="1"/>
  <c r="E11"/>
  <c r="F11" s="1"/>
  <c r="E18"/>
  <c r="L33"/>
  <c r="K33"/>
  <c r="E16"/>
  <c r="F16" s="1"/>
  <c r="E14"/>
  <c r="F14" s="1"/>
  <c r="E13"/>
  <c r="F13" s="1"/>
  <c r="E10"/>
  <c r="E5"/>
  <c r="F5" s="1"/>
  <c r="D5" i="2" l="1"/>
  <c r="C8" i="1"/>
  <c r="D8" s="1"/>
  <c r="D9"/>
  <c r="C30"/>
  <c r="C33" s="1"/>
  <c r="E15"/>
  <c r="F15" s="1"/>
  <c r="D30"/>
  <c r="D33" s="1"/>
  <c r="H33"/>
  <c r="E9" l="1"/>
  <c r="F9" s="1"/>
  <c r="E30" l="1"/>
  <c r="F30" s="1"/>
  <c r="D8" i="3"/>
  <c r="D9"/>
  <c r="D32" l="1"/>
  <c r="D19"/>
  <c r="D11"/>
  <c r="D20"/>
  <c r="D18"/>
  <c r="D14"/>
  <c r="D21"/>
  <c r="D17"/>
</calcChain>
</file>

<file path=xl/sharedStrings.xml><?xml version="1.0" encoding="utf-8"?>
<sst xmlns="http://schemas.openxmlformats.org/spreadsheetml/2006/main" count="287" uniqueCount="221">
  <si>
    <t>单位：万元</t>
    <phoneticPr fontId="5" type="noConversion"/>
  </si>
  <si>
    <r>
      <t>收</t>
    </r>
    <r>
      <rPr>
        <sz val="12"/>
        <rFont val="Times New Roman"/>
        <family val="1"/>
      </rPr>
      <t xml:space="preserve">                 </t>
    </r>
    <r>
      <rPr>
        <sz val="12"/>
        <rFont val="幼圆"/>
        <family val="3"/>
        <charset val="134"/>
      </rPr>
      <t>入</t>
    </r>
    <phoneticPr fontId="5" type="noConversion"/>
  </si>
  <si>
    <t>增加额</t>
    <phoneticPr fontId="5" type="noConversion"/>
  </si>
  <si>
    <t>增长%</t>
    <phoneticPr fontId="5" type="noConversion"/>
  </si>
  <si>
    <r>
      <t>支</t>
    </r>
    <r>
      <rPr>
        <sz val="12"/>
        <rFont val="Times New Roman"/>
        <family val="1"/>
      </rPr>
      <t xml:space="preserve">               </t>
    </r>
    <r>
      <rPr>
        <sz val="12"/>
        <rFont val="幼圆"/>
        <family val="3"/>
        <charset val="134"/>
      </rPr>
      <t>出</t>
    </r>
    <phoneticPr fontId="5" type="noConversion"/>
  </si>
  <si>
    <t>一、一般公共预算收入</t>
    <phoneticPr fontId="5" type="noConversion"/>
  </si>
  <si>
    <t>一、一般公共预算支出</t>
    <phoneticPr fontId="5" type="noConversion"/>
  </si>
  <si>
    <t>二、上级补助收入</t>
    <phoneticPr fontId="5" type="noConversion"/>
  </si>
  <si>
    <r>
      <t xml:space="preserve"> </t>
    </r>
    <r>
      <rPr>
        <sz val="12"/>
        <rFont val="宋体"/>
        <family val="3"/>
        <charset val="134"/>
      </rPr>
      <t>（一）本级公共预算支出</t>
    </r>
    <phoneticPr fontId="5" type="noConversion"/>
  </si>
  <si>
    <t xml:space="preserve">  （一）可支配财力补助</t>
    <phoneticPr fontId="5" type="noConversion"/>
  </si>
  <si>
    <t xml:space="preserve"> （二）上级追加及提前下达资金、结转支出资金</t>
    <phoneticPr fontId="5" type="noConversion"/>
  </si>
  <si>
    <t xml:space="preserve">    1、税收返还</t>
    <phoneticPr fontId="5" type="noConversion"/>
  </si>
  <si>
    <t>二、上解上级支出</t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</si>
  <si>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  2、均衡性转移支付</t>
    </r>
    <phoneticPr fontId="5" type="noConversion"/>
  </si>
  <si>
    <t xml:space="preserve">  （一）上解省基数及专项借款</t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</si>
  <si>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  3、县级基本财力保障</t>
    </r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</si>
  <si>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（二）上缴省临时救助借款</t>
    </r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</si>
  <si>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  4、固定数据补助支出</t>
    </r>
    <phoneticPr fontId="5" type="noConversion"/>
  </si>
  <si>
    <t xml:space="preserve">  （三）上划法院、检察院经费基数</t>
    <phoneticPr fontId="5" type="noConversion"/>
  </si>
  <si>
    <t xml:space="preserve">    5、企业事业单位划转补助收入（含工商质监）</t>
    <phoneticPr fontId="5" type="noConversion"/>
  </si>
  <si>
    <t>三、安排预算稳定调节基金</t>
    <phoneticPr fontId="5" type="noConversion"/>
  </si>
  <si>
    <t>四、地方债券转货支出</t>
    <phoneticPr fontId="5" type="noConversion"/>
  </si>
  <si>
    <t xml:space="preserve">    7、上级救助资金</t>
    <phoneticPr fontId="5" type="noConversion"/>
  </si>
  <si>
    <t>五、地方债券还本支出</t>
    <phoneticPr fontId="5" type="noConversion"/>
  </si>
  <si>
    <t xml:space="preserve">  （二）不可支配财力补助（上级追加和提前下达资金）</t>
    <phoneticPr fontId="5" type="noConversion"/>
  </si>
  <si>
    <t>三、调入资金（基金收入等）</t>
    <phoneticPr fontId="5" type="noConversion"/>
  </si>
  <si>
    <t>四、调入预算稳定调节基金</t>
    <phoneticPr fontId="5" type="noConversion"/>
  </si>
  <si>
    <t>五、收回存量资金统筹收入</t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</si>
  <si>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   1、收回统筹存量资金 </t>
    </r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</si>
  <si>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   2、本年专项资金统筹</t>
    </r>
    <phoneticPr fontId="5" type="noConversion"/>
  </si>
  <si>
    <t>六、债务收入</t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</si>
  <si>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  1、地方政府债券转贷收入（含置换债券）</t>
    </r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</si>
  <si>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  2、上级临时救助借款</t>
    </r>
    <phoneticPr fontId="5" type="noConversion"/>
  </si>
  <si>
    <t>七、调剂使用上级补助</t>
    <phoneticPr fontId="5" type="noConversion"/>
  </si>
  <si>
    <t>八、上年结转收入</t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</si>
  <si>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  1、上年结转</t>
    </r>
    <phoneticPr fontId="5" type="noConversion"/>
  </si>
  <si>
    <t>六、财政总支出</t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</si>
  <si>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  2、净结余</t>
    </r>
    <phoneticPr fontId="5" type="noConversion"/>
  </si>
  <si>
    <t>七、剔除上级追加后总支出</t>
    <phoneticPr fontId="5" type="noConversion"/>
  </si>
  <si>
    <t>本级可安排财力合计</t>
    <phoneticPr fontId="5" type="noConversion"/>
  </si>
  <si>
    <t>八、年终结余</t>
    <phoneticPr fontId="5" type="noConversion"/>
  </si>
  <si>
    <t>加：不可支配财力补助</t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</si>
  <si>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其中：结转下年支出</t>
    </r>
    <phoneticPr fontId="5" type="noConversion"/>
  </si>
  <si>
    <t xml:space="preserve">    上年结转</t>
    <phoneticPr fontId="5" type="noConversion"/>
  </si>
  <si>
    <r>
      <t xml:space="preserve"> </t>
    </r>
    <r>
      <rPr>
        <sz val="12"/>
        <rFont val="宋体"/>
        <family val="3"/>
        <charset val="134"/>
      </rPr>
      <t xml:space="preserve">       净结余</t>
    </r>
    <phoneticPr fontId="5" type="noConversion"/>
  </si>
  <si>
    <t>合       计</t>
    <phoneticPr fontId="5" type="noConversion"/>
  </si>
  <si>
    <t>合     计</t>
    <phoneticPr fontId="5" type="noConversion"/>
  </si>
  <si>
    <t xml:space="preserve">      重大公共卫生项目</t>
    <phoneticPr fontId="5" type="noConversion"/>
  </si>
  <si>
    <t>新生儿缺陷防控，防控中心、艾滋病等防治经费</t>
    <phoneticPr fontId="5" type="noConversion"/>
  </si>
  <si>
    <t>四术经费、流动人口计生经费、考核、孕前检查等</t>
    <phoneticPr fontId="5" type="noConversion"/>
  </si>
  <si>
    <t>调整数</t>
    <phoneticPr fontId="5" type="noConversion"/>
  </si>
  <si>
    <t xml:space="preserve">    6、其他转移性收入（革命老区转移支付等）</t>
    <phoneticPr fontId="5" type="noConversion"/>
  </si>
  <si>
    <t>单位：万元</t>
    <phoneticPr fontId="5" type="noConversion"/>
  </si>
  <si>
    <t>项              目</t>
    <phoneticPr fontId="5" type="noConversion"/>
  </si>
  <si>
    <t>一般公共预算支出合计</t>
    <phoneticPr fontId="5" type="noConversion"/>
  </si>
  <si>
    <t>一、一般公共服务</t>
  </si>
  <si>
    <t>二、公共安全</t>
    <phoneticPr fontId="5" type="noConversion"/>
  </si>
  <si>
    <t>三、教育</t>
    <phoneticPr fontId="5" type="noConversion"/>
  </si>
  <si>
    <t>四、科学技术</t>
    <phoneticPr fontId="5" type="noConversion"/>
  </si>
  <si>
    <t>五、文化体育与传媒</t>
    <phoneticPr fontId="5" type="noConversion"/>
  </si>
  <si>
    <t>六、社会保障和就业</t>
    <phoneticPr fontId="5" type="noConversion"/>
  </si>
  <si>
    <t>七、医疗卫生</t>
    <phoneticPr fontId="5" type="noConversion"/>
  </si>
  <si>
    <t>八、节能环保</t>
    <phoneticPr fontId="5" type="noConversion"/>
  </si>
  <si>
    <t>九、城乡社区</t>
    <phoneticPr fontId="5" type="noConversion"/>
  </si>
  <si>
    <t>十、农林水</t>
    <phoneticPr fontId="5" type="noConversion"/>
  </si>
  <si>
    <t>十一、交通运输</t>
    <phoneticPr fontId="5" type="noConversion"/>
  </si>
  <si>
    <t>十二、资源勘探电力信息等</t>
    <phoneticPr fontId="5" type="noConversion"/>
  </si>
  <si>
    <t>十三、商业服务业等</t>
    <phoneticPr fontId="5" type="noConversion"/>
  </si>
  <si>
    <t>十四、金融支出</t>
    <phoneticPr fontId="5" type="noConversion"/>
  </si>
  <si>
    <t>十五、国土资源气象等</t>
    <phoneticPr fontId="5" type="noConversion"/>
  </si>
  <si>
    <t>十六、住房保障支出</t>
    <phoneticPr fontId="5" type="noConversion"/>
  </si>
  <si>
    <t>十七、粮油物资储备</t>
    <phoneticPr fontId="5" type="noConversion"/>
  </si>
  <si>
    <t xml:space="preserve">      重大公共卫生项目</t>
    <phoneticPr fontId="5" type="noConversion"/>
  </si>
  <si>
    <t xml:space="preserve">  （一）税收收入</t>
    <phoneticPr fontId="5" type="noConversion"/>
  </si>
  <si>
    <t xml:space="preserve">  （二）非税收入</t>
    <phoneticPr fontId="5" type="noConversion"/>
  </si>
  <si>
    <t>附表1</t>
    <phoneticPr fontId="5" type="noConversion"/>
  </si>
  <si>
    <t>附表2</t>
    <phoneticPr fontId="5" type="noConversion"/>
  </si>
  <si>
    <r>
      <rPr>
        <sz val="12"/>
        <rFont val="宋体"/>
        <family val="3"/>
        <charset val="134"/>
      </rPr>
      <t xml:space="preserve">附表3  </t>
    </r>
    <r>
      <rPr>
        <sz val="12"/>
        <rFont val="Times New Roman"/>
        <family val="1"/>
      </rPr>
      <t xml:space="preserve">                                                   </t>
    </r>
    <phoneticPr fontId="5" type="noConversion"/>
  </si>
  <si>
    <t>单位：万元</t>
  </si>
  <si>
    <t>收入项目</t>
    <phoneticPr fontId="5" type="noConversion"/>
  </si>
  <si>
    <t>调整数</t>
    <phoneticPr fontId="5" type="noConversion"/>
  </si>
  <si>
    <t>支出项目</t>
    <phoneticPr fontId="5" type="noConversion"/>
  </si>
  <si>
    <t xml:space="preserve">   </t>
    <phoneticPr fontId="5" type="noConversion"/>
  </si>
  <si>
    <t>债券资金</t>
    <phoneticPr fontId="5" type="noConversion"/>
  </si>
  <si>
    <t>一、基金预算收入</t>
    <phoneticPr fontId="5" type="noConversion"/>
  </si>
  <si>
    <t>一、基金预算支出</t>
    <phoneticPr fontId="5" type="noConversion"/>
  </si>
  <si>
    <t>1、国家电影事业发展专项资金收入</t>
    <phoneticPr fontId="5" type="noConversion"/>
  </si>
  <si>
    <t>2、大中型水库移民后期扶持基金收入</t>
    <phoneticPr fontId="5" type="noConversion"/>
  </si>
  <si>
    <t>3、小型水库移民扶助基金收入</t>
    <phoneticPr fontId="5" type="noConversion"/>
  </si>
  <si>
    <t>4、国有土地使用权出让收入</t>
    <phoneticPr fontId="5" type="noConversion"/>
  </si>
  <si>
    <t>5、城市公用事业附加收入</t>
    <phoneticPr fontId="5" type="noConversion"/>
  </si>
  <si>
    <t>6、国有土地收益基金收入</t>
    <phoneticPr fontId="5" type="noConversion"/>
  </si>
  <si>
    <t>7、农业土地开发资金收入</t>
    <phoneticPr fontId="5" type="noConversion"/>
  </si>
  <si>
    <t>8、新增建设用地土地有偿使用费收入</t>
    <phoneticPr fontId="5" type="noConversion"/>
  </si>
  <si>
    <t>9、城市基础设施配套费收入</t>
    <phoneticPr fontId="5" type="noConversion"/>
  </si>
  <si>
    <t>10、污水处理费收入</t>
    <phoneticPr fontId="5" type="noConversion"/>
  </si>
  <si>
    <t>11、大中型水库库区基金收入</t>
    <phoneticPr fontId="5" type="noConversion"/>
  </si>
  <si>
    <t>12、港口建设费收入</t>
    <phoneticPr fontId="5" type="noConversion"/>
  </si>
  <si>
    <t>14、散装水泥专项资金收入</t>
    <phoneticPr fontId="5" type="noConversion"/>
  </si>
  <si>
    <t>15、新型墙体材料专项基金收入</t>
    <phoneticPr fontId="5" type="noConversion"/>
  </si>
  <si>
    <t>16、旅游发展基金收入</t>
    <phoneticPr fontId="5" type="noConversion"/>
  </si>
  <si>
    <t>17、彩票公益金收入</t>
    <phoneticPr fontId="5" type="noConversion"/>
  </si>
  <si>
    <t>18、其他政府性基金收入</t>
    <phoneticPr fontId="5" type="noConversion"/>
  </si>
  <si>
    <t>二、地方专项债券</t>
    <phoneticPr fontId="5" type="noConversion"/>
  </si>
  <si>
    <t>三、基金补助收入</t>
    <phoneticPr fontId="5" type="noConversion"/>
  </si>
  <si>
    <t>四、上年结转收入</t>
    <phoneticPr fontId="5" type="noConversion"/>
  </si>
  <si>
    <t>基 金 收 入 总 计</t>
    <phoneticPr fontId="5" type="noConversion"/>
  </si>
  <si>
    <t>编制单位：陆丰市财政局</t>
    <phoneticPr fontId="17" type="noConversion"/>
  </si>
  <si>
    <t>十八、灾害防治及应急管理</t>
    <phoneticPr fontId="5" type="noConversion"/>
  </si>
  <si>
    <t>调整后预算数</t>
    <phoneticPr fontId="5" type="noConversion"/>
  </si>
  <si>
    <t>1、国家电影事业发展专项资金相关支出</t>
    <phoneticPr fontId="25" type="noConversion"/>
  </si>
  <si>
    <t>2、大中型水库移民后期扶持基金支出</t>
    <phoneticPr fontId="25" type="noConversion"/>
  </si>
  <si>
    <t>3、小型水库移民扶助基金相关支出</t>
    <phoneticPr fontId="25" type="noConversion"/>
  </si>
  <si>
    <t>4、政府住房基金相关支出</t>
    <phoneticPr fontId="25" type="noConversion"/>
  </si>
  <si>
    <t>5、国有土地使用权出让相关支出</t>
    <phoneticPr fontId="25" type="noConversion"/>
  </si>
  <si>
    <t>6、城市公用事业附加相关支出</t>
    <phoneticPr fontId="25" type="noConversion"/>
  </si>
  <si>
    <t>7、国有土地收益基金相关支出</t>
    <phoneticPr fontId="25" type="noConversion"/>
  </si>
  <si>
    <t>8、农业土地开发资金相关支出</t>
    <phoneticPr fontId="25" type="noConversion"/>
  </si>
  <si>
    <t>9、新增建设用地有偿使用费支出</t>
    <phoneticPr fontId="25" type="noConversion"/>
  </si>
  <si>
    <t>10、城市基础设施配套费相关支出</t>
    <phoneticPr fontId="25" type="noConversion"/>
  </si>
  <si>
    <t>11、大中型水库库区基金相关支出</t>
    <phoneticPr fontId="25" type="noConversion"/>
  </si>
  <si>
    <t>12、港口建设费相关支出</t>
    <phoneticPr fontId="25" type="noConversion"/>
  </si>
  <si>
    <t>13、无线电频率占用费安排的支出</t>
    <phoneticPr fontId="25" type="noConversion"/>
  </si>
  <si>
    <t>14、散装水泥专项资金相关支出</t>
    <phoneticPr fontId="25" type="noConversion"/>
  </si>
  <si>
    <t>15、新型墙体材料专项基金相关支出</t>
    <phoneticPr fontId="25" type="noConversion"/>
  </si>
  <si>
    <t>16、彩票公益金相关支出</t>
    <phoneticPr fontId="25" type="noConversion"/>
  </si>
  <si>
    <r>
      <t>1</t>
    </r>
    <r>
      <rPr>
        <b/>
        <sz val="10"/>
        <rFont val="宋体"/>
        <family val="3"/>
        <charset val="134"/>
      </rPr>
      <t>7</t>
    </r>
    <r>
      <rPr>
        <b/>
        <sz val="10"/>
        <rFont val="宋体"/>
        <family val="3"/>
        <charset val="134"/>
      </rPr>
      <t>、</t>
    </r>
    <r>
      <rPr>
        <b/>
        <sz val="10"/>
        <rFont val="宋体"/>
        <family val="3"/>
        <charset val="134"/>
      </rPr>
      <t>污水处理费相关支出</t>
    </r>
    <phoneticPr fontId="25" type="noConversion"/>
  </si>
  <si>
    <r>
      <t>18</t>
    </r>
    <r>
      <rPr>
        <b/>
        <sz val="10"/>
        <rFont val="宋体"/>
        <family val="3"/>
        <charset val="134"/>
      </rPr>
      <t>、商业服务业等支出</t>
    </r>
    <phoneticPr fontId="25" type="noConversion"/>
  </si>
  <si>
    <r>
      <t>20</t>
    </r>
    <r>
      <rPr>
        <b/>
        <sz val="10"/>
        <rFont val="宋体"/>
        <family val="3"/>
        <charset val="134"/>
      </rPr>
      <t>、其他政府性基金相关支出</t>
    </r>
    <phoneticPr fontId="25" type="noConversion"/>
  </si>
  <si>
    <t>二、上解支出</t>
    <phoneticPr fontId="25" type="noConversion"/>
  </si>
  <si>
    <t>四、政府性基金调出资金</t>
    <phoneticPr fontId="25" type="noConversion"/>
  </si>
  <si>
    <t>五、结转下年支出</t>
    <phoneticPr fontId="25" type="noConversion"/>
  </si>
  <si>
    <t>基 金 支 出 总 计</t>
    <phoneticPr fontId="25" type="noConversion"/>
  </si>
  <si>
    <t>陆丰市2021年预算调整草案</t>
    <phoneticPr fontId="17" type="noConversion"/>
  </si>
  <si>
    <t>编制时间：二○二一年十二月</t>
    <phoneticPr fontId="17" type="noConversion"/>
  </si>
  <si>
    <t>陆丰市2021年一般公共预算调整预算总表（草案）</t>
    <phoneticPr fontId="5" type="noConversion"/>
  </si>
  <si>
    <r>
      <t>陆丰市</t>
    </r>
    <r>
      <rPr>
        <b/>
        <sz val="22"/>
        <rFont val="Times New Roman"/>
        <family val="1"/>
      </rPr>
      <t>2021</t>
    </r>
    <r>
      <rPr>
        <b/>
        <sz val="22"/>
        <rFont val="宋体"/>
        <family val="3"/>
        <charset val="134"/>
      </rPr>
      <t>年政府性基金调整预算表（草案）</t>
    </r>
    <phoneticPr fontId="5" type="noConversion"/>
  </si>
  <si>
    <t>十九、预备费</t>
    <phoneticPr fontId="5" type="noConversion"/>
  </si>
  <si>
    <t>二十、债务付息及发行费支出</t>
    <phoneticPr fontId="5" type="noConversion"/>
  </si>
  <si>
    <t>二十一、其他支出</t>
    <phoneticPr fontId="5" type="noConversion"/>
  </si>
  <si>
    <t>调整项目 （存量安排）</t>
    <phoneticPr fontId="5" type="noConversion"/>
  </si>
  <si>
    <t>调整后本级预算数</t>
    <phoneticPr fontId="5" type="noConversion"/>
  </si>
  <si>
    <t>年初本级预算数</t>
    <phoneticPr fontId="5" type="noConversion"/>
  </si>
  <si>
    <t>陆丰市2021年一般公共预算本级支出调整预算表(草案）</t>
    <phoneticPr fontId="5" type="noConversion"/>
  </si>
  <si>
    <t>年初预算数</t>
    <phoneticPr fontId="5" type="noConversion"/>
  </si>
  <si>
    <r>
      <t>调整后</t>
    </r>
    <r>
      <rPr>
        <sz val="12"/>
        <rFont val="宋体"/>
        <family val="3"/>
        <charset val="134"/>
      </rPr>
      <t>预算数</t>
    </r>
    <phoneticPr fontId="5" type="noConversion"/>
  </si>
  <si>
    <r>
      <t>19</t>
    </r>
    <r>
      <rPr>
        <b/>
        <sz val="10"/>
        <rFont val="宋体"/>
        <family val="3"/>
        <charset val="134"/>
      </rPr>
      <t>、债务付息支出</t>
    </r>
    <phoneticPr fontId="25" type="noConversion"/>
  </si>
  <si>
    <t>三、专项债券还本支出</t>
    <phoneticPr fontId="25" type="noConversion"/>
  </si>
  <si>
    <t>追加（减）安排</t>
    <phoneticPr fontId="5" type="noConversion"/>
  </si>
  <si>
    <t>序号</t>
    <phoneticPr fontId="27" type="noConversion"/>
  </si>
  <si>
    <t>新增债券使用项目</t>
    <phoneticPr fontId="27" type="noConversion"/>
  </si>
  <si>
    <t>管理使用单位</t>
    <phoneticPr fontId="27" type="noConversion"/>
  </si>
  <si>
    <t>主管部门</t>
    <phoneticPr fontId="27" type="noConversion"/>
  </si>
  <si>
    <t>4月发行</t>
    <phoneticPr fontId="27" type="noConversion"/>
  </si>
  <si>
    <t>6月发行</t>
    <phoneticPr fontId="27" type="noConversion"/>
  </si>
  <si>
    <t>8月发行</t>
    <phoneticPr fontId="27" type="noConversion"/>
  </si>
  <si>
    <t>10月发行</t>
    <phoneticPr fontId="27" type="noConversion"/>
  </si>
  <si>
    <t>计划调整金额</t>
    <phoneticPr fontId="27" type="noConversion"/>
  </si>
  <si>
    <t>分管股室</t>
    <phoneticPr fontId="27" type="noConversion"/>
  </si>
  <si>
    <t>省道510线陆丰市河西至西南段改建工 程</t>
    <phoneticPr fontId="27" type="noConversion"/>
  </si>
  <si>
    <t>陆丰市交通运输局</t>
  </si>
  <si>
    <t>综合股</t>
    <phoneticPr fontId="27" type="noConversion"/>
  </si>
  <si>
    <t>陆丰市博社农旅融合生态农业示范园项目</t>
    <phoneticPr fontId="27" type="noConversion"/>
  </si>
  <si>
    <t>甲西镇人民政府</t>
    <phoneticPr fontId="27" type="noConversion"/>
  </si>
  <si>
    <t>农业股</t>
    <phoneticPr fontId="27" type="noConversion"/>
  </si>
  <si>
    <t>国道228线甲子至南塘段改建工程</t>
    <phoneticPr fontId="27" type="noConversion"/>
  </si>
  <si>
    <t>陆丰市小型水库标准化建设及管理养护</t>
    <phoneticPr fontId="27" type="noConversion"/>
  </si>
  <si>
    <t>陆丰市水利工程建设管理中心</t>
  </si>
  <si>
    <t>陆丰市水务局</t>
  </si>
  <si>
    <t>陆丰市颐养园</t>
    <phoneticPr fontId="27" type="noConversion"/>
  </si>
  <si>
    <t>陆丰市民政局</t>
  </si>
  <si>
    <t>社保股</t>
    <phoneticPr fontId="27" type="noConversion"/>
  </si>
  <si>
    <t>陆丰市陆城供水管网扩建和改造工程</t>
    <phoneticPr fontId="27" type="noConversion"/>
  </si>
  <si>
    <t>陆丰市自来水厂</t>
    <phoneticPr fontId="27" type="noConversion"/>
  </si>
  <si>
    <t>经建股</t>
    <phoneticPr fontId="27" type="noConversion"/>
  </si>
  <si>
    <t>陆丰市乡镇公立幼儿园补短板建设项目</t>
    <phoneticPr fontId="27" type="noConversion"/>
  </si>
  <si>
    <t>陆丰市教育局</t>
  </si>
  <si>
    <t>行财股</t>
    <phoneticPr fontId="27" type="noConversion"/>
  </si>
  <si>
    <t>陆丰市人民医院传染病区建设项目</t>
    <phoneticPr fontId="27" type="noConversion"/>
  </si>
  <si>
    <t>陆丰市人民医院</t>
  </si>
  <si>
    <t>陆丰市卫生健康局</t>
    <phoneticPr fontId="27" type="noConversion"/>
  </si>
  <si>
    <t>陆丰市新时代市民广场</t>
    <phoneticPr fontId="27" type="noConversion"/>
  </si>
  <si>
    <t>陆丰市住房和城乡建设局</t>
  </si>
  <si>
    <t>陆丰市螺河东、西岸万里碧道建设工程</t>
    <phoneticPr fontId="27" type="noConversion"/>
  </si>
  <si>
    <t>陆丰市水务局</t>
    <phoneticPr fontId="27" type="noConversion"/>
  </si>
  <si>
    <t>陆丰东海经济开发区产业园区基础设施配套项目</t>
    <phoneticPr fontId="27" type="noConversion"/>
  </si>
  <si>
    <t>广东陆丰东海经济开发区管理委员会</t>
  </si>
  <si>
    <t>陆丰市三甲地区工业园区基础设施项目</t>
    <phoneticPr fontId="27" type="noConversion"/>
  </si>
  <si>
    <t>陆丰市市政建设投资有限公司</t>
    <phoneticPr fontId="27" type="noConversion"/>
  </si>
  <si>
    <t>陆丰市甲东镇人民政府</t>
  </si>
  <si>
    <t>陆丰市高级技工学校新建项目</t>
    <phoneticPr fontId="27" type="noConversion"/>
  </si>
  <si>
    <t>陆丰市人力资源和社会保障局</t>
    <phoneticPr fontId="27" type="noConversion"/>
  </si>
  <si>
    <t>陆丰市碣石产业园（一期）建设项目</t>
    <phoneticPr fontId="27" type="noConversion"/>
  </si>
  <si>
    <t>陆丰市碣石镇人民政府</t>
  </si>
  <si>
    <t>陆丰市碣石海工基地（二期）项目</t>
    <phoneticPr fontId="27" type="noConversion"/>
  </si>
  <si>
    <t>陆丰市碣石临港工业园开发有限公司</t>
  </si>
  <si>
    <t>陆丰市科技工业和信息化局</t>
    <phoneticPr fontId="27" type="noConversion"/>
  </si>
  <si>
    <t>陆丰市疾病预防控制中心新建项目</t>
    <phoneticPr fontId="27" type="noConversion"/>
  </si>
  <si>
    <t>陆丰市疾病预防控制中心</t>
  </si>
  <si>
    <t>陆丰市粮食仓库新建项目</t>
    <phoneticPr fontId="27" type="noConversion"/>
  </si>
  <si>
    <t>陆丰市粮食和物资储备局</t>
    <phoneticPr fontId="27" type="noConversion"/>
  </si>
  <si>
    <t>陆丰市发改局</t>
    <phoneticPr fontId="27" type="noConversion"/>
  </si>
  <si>
    <t>工贸股</t>
    <phoneticPr fontId="27" type="noConversion"/>
  </si>
  <si>
    <t>陆丰市螺河至碣石引水工程</t>
    <phoneticPr fontId="27" type="noConversion"/>
  </si>
  <si>
    <t>陆丰市螺河水闸重建工程</t>
    <phoneticPr fontId="27" type="noConversion"/>
  </si>
  <si>
    <t>陆丰市第四人民医院（陆丰市精神病医院）建设项目</t>
    <phoneticPr fontId="27" type="noConversion"/>
  </si>
  <si>
    <t>陆丰市慢性病防治站</t>
  </si>
  <si>
    <t>星都经济开发区产业园区基础设施配套工程</t>
    <phoneticPr fontId="27" type="noConversion"/>
  </si>
  <si>
    <t>广东汕尾星都经济开发区管委会</t>
  </si>
  <si>
    <t>陆丰市乡村振兴人居环境提升建设工程</t>
    <phoneticPr fontId="27" type="noConversion"/>
  </si>
  <si>
    <t>陆丰市农业农村局</t>
  </si>
  <si>
    <t>陆丰市东海镇老旧小区综合改造项目</t>
    <phoneticPr fontId="27" type="noConversion"/>
  </si>
  <si>
    <t>东海镇人民政府</t>
    <phoneticPr fontId="27" type="noConversion"/>
  </si>
  <si>
    <t>合  计</t>
    <phoneticPr fontId="27" type="noConversion"/>
  </si>
  <si>
    <t>债券类型</t>
    <phoneticPr fontId="5" type="noConversion"/>
  </si>
  <si>
    <t>一般债券</t>
    <phoneticPr fontId="5" type="noConversion"/>
  </si>
  <si>
    <t>专项债券</t>
    <phoneticPr fontId="5" type="noConversion"/>
  </si>
  <si>
    <t>债券安排</t>
    <phoneticPr fontId="27" type="noConversion"/>
  </si>
  <si>
    <t>调整后安排金额</t>
    <phoneticPr fontId="27" type="noConversion"/>
  </si>
  <si>
    <t>陆丰市2021年新增政府性债券资金安排调整表</t>
    <phoneticPr fontId="27" type="noConversion"/>
  </si>
  <si>
    <t>附表4</t>
    <phoneticPr fontId="5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</si>
</sst>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0.0_ "/>
    <numFmt numFmtId="177" formatCode="0;_쀀"/>
    <numFmt numFmtId="178" formatCode="0_ "/>
    <numFmt numFmtId="179" formatCode="0.0%"/>
    <numFmt numFmtId="180" formatCode="#,##0.000000"/>
    <numFmt numFmtId="181" formatCode="#,##0.0000000"/>
    <numFmt numFmtId="182" formatCode="#,##0.000000_ "/>
    <numFmt numFmtId="183" formatCode="#,##0.00_ "/>
  </numFmts>
  <fonts count="3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22"/>
      <name val="隶书"/>
      <family val="3"/>
      <charset val="134"/>
    </font>
    <font>
      <b/>
      <sz val="11"/>
      <name val="宋体"/>
      <family val="3"/>
      <charset val="134"/>
    </font>
    <font>
      <sz val="12"/>
      <name val="幼圆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2"/>
      <name val="宋体"/>
      <family val="3"/>
      <charset val="134"/>
    </font>
    <font>
      <sz val="18"/>
      <name val="宋体"/>
      <family val="3"/>
      <charset val="134"/>
    </font>
    <font>
      <b/>
      <sz val="2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Arial"/>
      <family val="2"/>
    </font>
    <font>
      <b/>
      <sz val="22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177" fontId="22" fillId="0" borderId="0" applyFont="0" applyFill="0" applyBorder="0" applyAlignment="0" applyProtection="0"/>
    <xf numFmtId="0" fontId="2" fillId="0" borderId="0">
      <alignment vertical="center"/>
    </xf>
  </cellStyleXfs>
  <cellXfs count="120">
    <xf numFmtId="0" fontId="0" fillId="0" borderId="0" xfId="0"/>
    <xf numFmtId="0" fontId="0" fillId="0" borderId="0" xfId="0" applyFill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3" fillId="0" borderId="3" xfId="0" applyFont="1" applyFill="1" applyBorder="1"/>
    <xf numFmtId="176" fontId="3" fillId="0" borderId="3" xfId="0" applyNumberFormat="1" applyFont="1" applyFill="1" applyBorder="1"/>
    <xf numFmtId="0" fontId="3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5" fillId="0" borderId="0" xfId="0" applyFont="1" applyFill="1"/>
    <xf numFmtId="0" fontId="11" fillId="0" borderId="3" xfId="0" applyFont="1" applyBorder="1" applyAlignment="1">
      <alignment horizontal="center"/>
    </xf>
    <xf numFmtId="0" fontId="3" fillId="0" borderId="3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wrapText="1"/>
    </xf>
    <xf numFmtId="0" fontId="5" fillId="0" borderId="0" xfId="0" applyFont="1"/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78" fontId="0" fillId="2" borderId="3" xfId="0" applyNumberForma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14" fillId="3" borderId="3" xfId="0" applyNumberFormat="1" applyFont="1" applyFill="1" applyBorder="1" applyAlignment="1" applyProtection="1">
      <alignment horizontal="left" vertical="center"/>
    </xf>
    <xf numFmtId="3" fontId="13" fillId="2" borderId="3" xfId="0" applyNumberFormat="1" applyFont="1" applyFill="1" applyBorder="1" applyAlignment="1" applyProtection="1">
      <alignment horizontal="right" vertical="center"/>
    </xf>
    <xf numFmtId="0" fontId="15" fillId="3" borderId="3" xfId="0" applyNumberFormat="1" applyFont="1" applyFill="1" applyBorder="1" applyAlignment="1" applyProtection="1">
      <alignment horizontal="left" vertical="center"/>
    </xf>
    <xf numFmtId="3" fontId="13" fillId="2" borderId="3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0" fillId="2" borderId="0" xfId="0" applyFill="1"/>
    <xf numFmtId="0" fontId="0" fillId="0" borderId="3" xfId="0" applyBorder="1" applyAlignment="1">
      <alignment vertical="center"/>
    </xf>
    <xf numFmtId="0" fontId="19" fillId="0" borderId="0" xfId="5" applyFont="1" applyAlignment="1">
      <alignment vertical="top"/>
    </xf>
    <xf numFmtId="0" fontId="12" fillId="0" borderId="0" xfId="5"/>
    <xf numFmtId="0" fontId="20" fillId="0" borderId="0" xfId="5" applyFont="1" applyAlignment="1">
      <alignment horizontal="center" vertical="center" wrapText="1"/>
    </xf>
    <xf numFmtId="0" fontId="20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4" fillId="2" borderId="3" xfId="0" applyNumberFormat="1" applyFont="1" applyFill="1" applyBorder="1" applyAlignment="1" applyProtection="1">
      <alignment horizontal="left" vertical="center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26" fillId="2" borderId="3" xfId="0" applyNumberFormat="1" applyFont="1" applyFill="1" applyBorder="1" applyAlignment="1" applyProtection="1">
      <alignment horizontal="left" vertical="center"/>
    </xf>
    <xf numFmtId="0" fontId="26" fillId="2" borderId="3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right"/>
    </xf>
    <xf numFmtId="177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3" fontId="13" fillId="2" borderId="3" xfId="3" applyNumberFormat="1" applyFont="1" applyFill="1" applyBorder="1" applyAlignment="1">
      <alignment horizontal="right" vertical="center"/>
    </xf>
    <xf numFmtId="3" fontId="13" fillId="4" borderId="3" xfId="0" applyNumberFormat="1" applyFont="1" applyFill="1" applyBorder="1" applyAlignment="1" applyProtection="1">
      <alignment horizontal="right" vertical="center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/>
    </xf>
    <xf numFmtId="3" fontId="13" fillId="2" borderId="3" xfId="0" applyNumberFormat="1" applyFont="1" applyFill="1" applyBorder="1" applyAlignment="1">
      <alignment vertical="center" wrapText="1"/>
    </xf>
    <xf numFmtId="3" fontId="13" fillId="2" borderId="3" xfId="0" applyNumberFormat="1" applyFont="1" applyFill="1" applyBorder="1" applyAlignment="1">
      <alignment vertical="center"/>
    </xf>
    <xf numFmtId="0" fontId="2" fillId="2" borderId="0" xfId="7" applyFill="1">
      <alignment vertical="center"/>
    </xf>
    <xf numFmtId="0" fontId="16" fillId="2" borderId="3" xfId="7" applyFont="1" applyFill="1" applyBorder="1" applyAlignment="1">
      <alignment horizontal="center" vertical="center"/>
    </xf>
    <xf numFmtId="0" fontId="13" fillId="2" borderId="3" xfId="7" applyFont="1" applyFill="1" applyBorder="1" applyAlignment="1">
      <alignment horizontal="center" vertical="center" wrapText="1"/>
    </xf>
    <xf numFmtId="0" fontId="29" fillId="2" borderId="3" xfId="7" applyFont="1" applyFill="1" applyBorder="1" applyAlignment="1">
      <alignment horizontal="center" vertical="center" wrapText="1"/>
    </xf>
    <xf numFmtId="3" fontId="29" fillId="2" borderId="3" xfId="7" applyNumberFormat="1" applyFont="1" applyFill="1" applyBorder="1" applyAlignment="1">
      <alignment horizontal="right" vertical="center"/>
    </xf>
    <xf numFmtId="3" fontId="16" fillId="2" borderId="3" xfId="7" applyNumberFormat="1" applyFont="1" applyFill="1" applyBorder="1" applyAlignment="1">
      <alignment horizontal="center" vertical="center"/>
    </xf>
    <xf numFmtId="3" fontId="2" fillId="2" borderId="0" xfId="7" applyNumberFormat="1" applyFill="1">
      <alignment vertical="center"/>
    </xf>
    <xf numFmtId="0" fontId="28" fillId="2" borderId="0" xfId="7" applyFont="1" applyFill="1">
      <alignment vertical="center"/>
    </xf>
    <xf numFmtId="180" fontId="2" fillId="2" borderId="0" xfId="7" applyNumberFormat="1" applyFill="1">
      <alignment vertical="center"/>
    </xf>
    <xf numFmtId="181" fontId="2" fillId="2" borderId="0" xfId="7" applyNumberFormat="1" applyFill="1">
      <alignment vertical="center"/>
    </xf>
    <xf numFmtId="179" fontId="29" fillId="0" borderId="3" xfId="7" applyNumberFormat="1" applyFont="1" applyBorder="1" applyAlignment="1">
      <alignment horizontal="center" vertical="center"/>
    </xf>
    <xf numFmtId="3" fontId="29" fillId="0" borderId="3" xfId="7" applyNumberFormat="1" applyFont="1" applyFill="1" applyBorder="1" applyAlignment="1">
      <alignment horizontal="center" vertical="center"/>
    </xf>
    <xf numFmtId="3" fontId="30" fillId="2" borderId="3" xfId="7" applyNumberFormat="1" applyFont="1" applyFill="1" applyBorder="1" applyAlignment="1">
      <alignment horizontal="right" vertical="center"/>
    </xf>
    <xf numFmtId="3" fontId="30" fillId="2" borderId="3" xfId="7" applyNumberFormat="1" applyFont="1" applyFill="1" applyBorder="1" applyAlignment="1">
      <alignment horizontal="center" vertical="center"/>
    </xf>
    <xf numFmtId="182" fontId="2" fillId="2" borderId="0" xfId="7" applyNumberFormat="1" applyFill="1">
      <alignment vertical="center"/>
    </xf>
    <xf numFmtId="0" fontId="2" fillId="2" borderId="0" xfId="7" applyFill="1" applyBorder="1" applyAlignment="1">
      <alignment horizontal="center" vertical="center"/>
    </xf>
    <xf numFmtId="0" fontId="2" fillId="2" borderId="0" xfId="7" applyFill="1" applyAlignment="1">
      <alignment horizontal="center" vertical="center"/>
    </xf>
    <xf numFmtId="183" fontId="2" fillId="2" borderId="0" xfId="7" applyNumberFormat="1" applyFill="1" applyAlignment="1">
      <alignment horizontal="center" vertical="center"/>
    </xf>
    <xf numFmtId="3" fontId="2" fillId="2" borderId="0" xfId="7" applyNumberFormat="1" applyFill="1" applyAlignment="1">
      <alignment horizontal="center" vertical="center"/>
    </xf>
    <xf numFmtId="0" fontId="3" fillId="2" borderId="1" xfId="7" applyNumberFormat="1" applyFont="1" applyFill="1" applyBorder="1" applyAlignment="1">
      <alignment vertical="center"/>
    </xf>
    <xf numFmtId="0" fontId="3" fillId="2" borderId="1" xfId="7" applyNumberFormat="1" applyFont="1" applyFill="1" applyBorder="1" applyAlignment="1">
      <alignment horizontal="right" vertical="center"/>
    </xf>
    <xf numFmtId="0" fontId="1" fillId="2" borderId="0" xfId="7" applyFont="1" applyFill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58" fontId="0" fillId="0" borderId="4" xfId="0" applyNumberFormat="1" applyFill="1" applyBorder="1" applyAlignment="1">
      <alignment horizontal="center" vertical="center" wrapText="1"/>
    </xf>
    <xf numFmtId="58" fontId="0" fillId="0" borderId="6" xfId="0" applyNumberForma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58" fontId="3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8" fontId="12" fillId="2" borderId="3" xfId="0" applyNumberFormat="1" applyFont="1" applyFill="1" applyBorder="1" applyAlignment="1">
      <alignment horizontal="center" vertical="center" wrapText="1"/>
    </xf>
    <xf numFmtId="0" fontId="30" fillId="2" borderId="3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wrapText="1"/>
    </xf>
    <xf numFmtId="0" fontId="6" fillId="2" borderId="6" xfId="7" applyFont="1" applyFill="1" applyBorder="1" applyAlignment="1">
      <alignment horizontal="center" vertical="center" wrapText="1"/>
    </xf>
    <xf numFmtId="0" fontId="4" fillId="2" borderId="0" xfId="7" applyFont="1" applyFill="1" applyBorder="1" applyAlignment="1">
      <alignment horizontal="center" vertical="center" wrapText="1"/>
    </xf>
    <xf numFmtId="0" fontId="28" fillId="2" borderId="3" xfId="7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3" xfId="2"/>
    <cellStyle name="常规 4" xfId="4"/>
    <cellStyle name="常规 5" xfId="5"/>
    <cellStyle name="常规 6" xfId="7"/>
    <cellStyle name="千位分隔" xfId="3" builtinId="3"/>
    <cellStyle name="千位分隔 2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topLeftCell="A2" workbookViewId="0">
      <selection activeCell="E14" sqref="E14"/>
    </sheetView>
  </sheetViews>
  <sheetFormatPr defaultRowHeight="14.25"/>
  <cols>
    <col min="1" max="1" width="119.75" style="34" customWidth="1"/>
    <col min="2" max="16384" width="9" style="34"/>
  </cols>
  <sheetData>
    <row r="1" spans="1:1" ht="58.5" customHeight="1">
      <c r="A1" s="33"/>
    </row>
    <row r="2" spans="1:1" ht="62.25" customHeight="1">
      <c r="A2" s="35"/>
    </row>
    <row r="3" spans="1:1" ht="78.75" customHeight="1">
      <c r="A3" s="36" t="s">
        <v>133</v>
      </c>
    </row>
    <row r="4" spans="1:1" ht="75.75" customHeight="1"/>
    <row r="5" spans="1:1" ht="37.5" customHeight="1">
      <c r="A5" s="37" t="s">
        <v>107</v>
      </c>
    </row>
    <row r="6" spans="1:1" ht="56.25" customHeight="1">
      <c r="A6" s="37" t="s">
        <v>134</v>
      </c>
    </row>
  </sheetData>
  <phoneticPr fontId="17" type="noConversion"/>
  <printOptions horizontalCentered="1"/>
  <pageMargins left="0.74803149606299213" right="0.74803149606299213" top="0.77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75"/>
  <sheetViews>
    <sheetView topLeftCell="A4" workbookViewId="0">
      <selection activeCell="I7" sqref="I7"/>
    </sheetView>
  </sheetViews>
  <sheetFormatPr defaultRowHeight="14.25"/>
  <cols>
    <col min="1" max="1" width="51.625" style="1" customWidth="1"/>
    <col min="2" max="3" width="9.875" style="1" customWidth="1"/>
    <col min="4" max="4" width="10" style="1" customWidth="1"/>
    <col min="5" max="5" width="8.875" style="1" hidden="1" customWidth="1"/>
    <col min="6" max="6" width="7.25" style="1" hidden="1" customWidth="1"/>
    <col min="7" max="7" width="51.75" style="1" customWidth="1"/>
    <col min="8" max="9" width="9.75" style="1" customWidth="1"/>
    <col min="10" max="10" width="10.25" style="1" customWidth="1"/>
    <col min="11" max="11" width="9" style="1" hidden="1" customWidth="1"/>
    <col min="12" max="12" width="8.125" style="1" hidden="1" customWidth="1"/>
    <col min="13" max="13" width="10.125" style="1" customWidth="1"/>
    <col min="14" max="16384" width="9" style="1"/>
  </cols>
  <sheetData>
    <row r="1" spans="1:12" ht="36.75" customHeight="1">
      <c r="A1" s="89" t="s">
        <v>135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</row>
    <row r="2" spans="1:12" ht="20.25" customHeight="1">
      <c r="A2" s="15" t="s">
        <v>75</v>
      </c>
      <c r="B2" s="2"/>
      <c r="C2" s="2"/>
      <c r="D2" s="2"/>
      <c r="E2" s="2"/>
      <c r="F2" s="2"/>
      <c r="G2" s="2"/>
      <c r="H2" s="2"/>
      <c r="I2" s="2"/>
      <c r="J2" s="3" t="s">
        <v>0</v>
      </c>
      <c r="K2" s="91" t="s">
        <v>0</v>
      </c>
      <c r="L2" s="91"/>
    </row>
    <row r="3" spans="1:12" ht="21.95" customHeight="1">
      <c r="A3" s="92" t="s">
        <v>1</v>
      </c>
      <c r="B3" s="94" t="s">
        <v>144</v>
      </c>
      <c r="C3" s="87" t="s">
        <v>50</v>
      </c>
      <c r="D3" s="94" t="s">
        <v>145</v>
      </c>
      <c r="E3" s="84" t="s">
        <v>2</v>
      </c>
      <c r="F3" s="85" t="s">
        <v>3</v>
      </c>
      <c r="G3" s="95" t="s">
        <v>4</v>
      </c>
      <c r="H3" s="94" t="s">
        <v>144</v>
      </c>
      <c r="I3" s="87" t="s">
        <v>50</v>
      </c>
      <c r="J3" s="94" t="s">
        <v>145</v>
      </c>
      <c r="K3" s="84" t="s">
        <v>2</v>
      </c>
      <c r="L3" s="85" t="s">
        <v>3</v>
      </c>
    </row>
    <row r="4" spans="1:12" ht="21.95" customHeight="1">
      <c r="A4" s="93"/>
      <c r="B4" s="86"/>
      <c r="C4" s="88"/>
      <c r="D4" s="86"/>
      <c r="E4" s="84"/>
      <c r="F4" s="86"/>
      <c r="G4" s="95"/>
      <c r="H4" s="86"/>
      <c r="I4" s="88"/>
      <c r="J4" s="86"/>
      <c r="K4" s="84"/>
      <c r="L4" s="86"/>
    </row>
    <row r="5" spans="1:12" ht="20.100000000000001" customHeight="1">
      <c r="A5" s="48" t="s">
        <v>5</v>
      </c>
      <c r="B5" s="8">
        <v>93735</v>
      </c>
      <c r="C5" s="8">
        <v>6073</v>
      </c>
      <c r="D5" s="8">
        <v>99808</v>
      </c>
      <c r="E5" s="8">
        <f>D5-B5</f>
        <v>6073</v>
      </c>
      <c r="F5" s="49">
        <f>E5/B5*100</f>
        <v>6.4789032911932578</v>
      </c>
      <c r="G5" s="50" t="s">
        <v>6</v>
      </c>
      <c r="H5" s="51">
        <f>H6+H7</f>
        <v>894070</v>
      </c>
      <c r="I5" s="51">
        <f t="shared" ref="I5:J5" si="0">I6+I7</f>
        <v>-24090</v>
      </c>
      <c r="J5" s="51">
        <f t="shared" si="0"/>
        <v>869980</v>
      </c>
      <c r="K5" s="6"/>
      <c r="L5" s="7"/>
    </row>
    <row r="6" spans="1:12" ht="20.100000000000001" customHeight="1">
      <c r="A6" s="48" t="s">
        <v>73</v>
      </c>
      <c r="B6" s="8">
        <v>54350</v>
      </c>
      <c r="C6" s="8"/>
      <c r="D6" s="8">
        <f t="shared" ref="D6:D29" si="1">B6+C6</f>
        <v>54350</v>
      </c>
      <c r="E6" s="8"/>
      <c r="F6" s="49"/>
      <c r="G6" s="50" t="s">
        <v>8</v>
      </c>
      <c r="H6" s="51">
        <v>540640</v>
      </c>
      <c r="I6" s="51">
        <f>-19751-4339</f>
        <v>-24090</v>
      </c>
      <c r="J6" s="51">
        <f>H6+I6</f>
        <v>516550</v>
      </c>
      <c r="K6" s="6"/>
      <c r="L6" s="7"/>
    </row>
    <row r="7" spans="1:12" ht="20.100000000000001" customHeight="1">
      <c r="A7" s="48" t="s">
        <v>74</v>
      </c>
      <c r="B7" s="8">
        <v>39385</v>
      </c>
      <c r="C7" s="8">
        <v>6073</v>
      </c>
      <c r="D7" s="8">
        <v>45458</v>
      </c>
      <c r="E7" s="8"/>
      <c r="F7" s="49"/>
      <c r="G7" s="8" t="s">
        <v>10</v>
      </c>
      <c r="H7" s="51">
        <v>353430</v>
      </c>
      <c r="I7" s="51"/>
      <c r="J7" s="51">
        <f>H7+I7</f>
        <v>353430</v>
      </c>
      <c r="K7" s="6"/>
      <c r="L7" s="7"/>
    </row>
    <row r="8" spans="1:12" ht="20.100000000000001" customHeight="1">
      <c r="A8" s="48" t="s">
        <v>7</v>
      </c>
      <c r="B8" s="8">
        <v>553783</v>
      </c>
      <c r="C8" s="8">
        <f>SUM(C9,C17)</f>
        <v>40000</v>
      </c>
      <c r="D8" s="8">
        <f t="shared" si="1"/>
        <v>593783</v>
      </c>
      <c r="E8" s="8"/>
      <c r="F8" s="49"/>
      <c r="G8" s="8" t="s">
        <v>12</v>
      </c>
      <c r="H8" s="8">
        <f>SUM(H9:H12)</f>
        <v>28878</v>
      </c>
      <c r="I8" s="8"/>
      <c r="J8" s="8">
        <f>SUM(J9:J12)</f>
        <v>28878</v>
      </c>
      <c r="K8" s="6"/>
      <c r="L8" s="7"/>
    </row>
    <row r="9" spans="1:12" ht="20.100000000000001" customHeight="1">
      <c r="A9" s="48" t="s">
        <v>9</v>
      </c>
      <c r="B9" s="8">
        <v>233783</v>
      </c>
      <c r="C9" s="8">
        <f>SUM(C10:C16)</f>
        <v>0</v>
      </c>
      <c r="D9" s="8">
        <f t="shared" si="1"/>
        <v>233783</v>
      </c>
      <c r="E9" s="8">
        <f t="shared" ref="E9:E16" si="2">D9-B9</f>
        <v>0</v>
      </c>
      <c r="F9" s="49">
        <f>E9/B9*100</f>
        <v>0</v>
      </c>
      <c r="G9" s="52" t="s">
        <v>14</v>
      </c>
      <c r="H9" s="8">
        <v>25821</v>
      </c>
      <c r="I9" s="8"/>
      <c r="J9" s="8">
        <v>25821</v>
      </c>
      <c r="K9" s="6"/>
      <c r="L9" s="7"/>
    </row>
    <row r="10" spans="1:12" ht="20.100000000000001" customHeight="1">
      <c r="A10" s="48" t="s">
        <v>11</v>
      </c>
      <c r="B10" s="8">
        <v>10181</v>
      </c>
      <c r="C10" s="8"/>
      <c r="D10" s="8">
        <f t="shared" si="1"/>
        <v>10181</v>
      </c>
      <c r="E10" s="8">
        <f t="shared" si="2"/>
        <v>0</v>
      </c>
      <c r="F10" s="49"/>
      <c r="G10" s="8" t="s">
        <v>16</v>
      </c>
      <c r="H10" s="8"/>
      <c r="I10" s="8"/>
      <c r="J10" s="8"/>
      <c r="K10" s="6"/>
      <c r="L10" s="7"/>
    </row>
    <row r="11" spans="1:12" ht="20.100000000000001" customHeight="1">
      <c r="A11" s="8" t="s">
        <v>13</v>
      </c>
      <c r="B11" s="8">
        <v>94324</v>
      </c>
      <c r="C11" s="8"/>
      <c r="D11" s="8">
        <f t="shared" si="1"/>
        <v>94324</v>
      </c>
      <c r="E11" s="8">
        <f t="shared" si="2"/>
        <v>0</v>
      </c>
      <c r="F11" s="49">
        <f t="shared" ref="F11:F16" si="3">E11/B11*100</f>
        <v>0</v>
      </c>
      <c r="G11" s="8" t="s">
        <v>18</v>
      </c>
      <c r="H11" s="8">
        <v>3057</v>
      </c>
      <c r="I11" s="8"/>
      <c r="J11" s="8">
        <v>3057</v>
      </c>
      <c r="K11" s="6"/>
      <c r="L11" s="7"/>
    </row>
    <row r="12" spans="1:12" ht="20.100000000000001" customHeight="1">
      <c r="A12" s="8" t="s">
        <v>15</v>
      </c>
      <c r="B12" s="8">
        <v>68165</v>
      </c>
      <c r="C12" s="8"/>
      <c r="D12" s="8">
        <f t="shared" si="1"/>
        <v>68165</v>
      </c>
      <c r="E12" s="8"/>
      <c r="F12" s="49"/>
      <c r="G12" s="8" t="s">
        <v>20</v>
      </c>
      <c r="H12" s="8"/>
      <c r="I12" s="8"/>
      <c r="J12" s="8"/>
      <c r="K12" s="6"/>
      <c r="L12" s="7"/>
    </row>
    <row r="13" spans="1:12" ht="20.100000000000001" customHeight="1">
      <c r="A13" s="8" t="s">
        <v>17</v>
      </c>
      <c r="B13" s="8">
        <v>14349</v>
      </c>
      <c r="C13" s="8"/>
      <c r="D13" s="8">
        <f t="shared" si="1"/>
        <v>14349</v>
      </c>
      <c r="E13" s="8">
        <f t="shared" si="2"/>
        <v>0</v>
      </c>
      <c r="F13" s="49">
        <f t="shared" si="3"/>
        <v>0</v>
      </c>
      <c r="G13" s="8" t="s">
        <v>21</v>
      </c>
      <c r="H13" s="8"/>
      <c r="I13" s="8"/>
      <c r="J13" s="8"/>
      <c r="K13" s="6"/>
      <c r="L13" s="7"/>
    </row>
    <row r="14" spans="1:12" ht="20.100000000000001" customHeight="1">
      <c r="A14" s="48" t="s">
        <v>19</v>
      </c>
      <c r="B14" s="8">
        <v>4258</v>
      </c>
      <c r="C14" s="8"/>
      <c r="D14" s="8">
        <f t="shared" si="1"/>
        <v>4258</v>
      </c>
      <c r="E14" s="8">
        <f t="shared" si="2"/>
        <v>0</v>
      </c>
      <c r="F14" s="49">
        <f t="shared" si="3"/>
        <v>0</v>
      </c>
      <c r="G14" s="53" t="s">
        <v>23</v>
      </c>
      <c r="H14" s="8">
        <v>8000</v>
      </c>
      <c r="I14" s="8"/>
      <c r="J14" s="8">
        <v>8000</v>
      </c>
      <c r="K14" s="6"/>
      <c r="L14" s="7"/>
    </row>
    <row r="15" spans="1:12" ht="20.100000000000001" customHeight="1">
      <c r="A15" s="48" t="s">
        <v>51</v>
      </c>
      <c r="B15" s="8">
        <v>22506</v>
      </c>
      <c r="C15" s="8"/>
      <c r="D15" s="8">
        <f t="shared" si="1"/>
        <v>22506</v>
      </c>
      <c r="E15" s="8">
        <f t="shared" si="2"/>
        <v>0</v>
      </c>
      <c r="F15" s="49">
        <f t="shared" si="3"/>
        <v>0</v>
      </c>
      <c r="G15" s="8"/>
      <c r="H15" s="8"/>
      <c r="I15" s="8"/>
      <c r="J15" s="8"/>
      <c r="K15" s="6"/>
      <c r="L15" s="7"/>
    </row>
    <row r="16" spans="1:12" ht="20.100000000000001" customHeight="1">
      <c r="A16" s="48" t="s">
        <v>22</v>
      </c>
      <c r="B16" s="8">
        <v>20000</v>
      </c>
      <c r="C16" s="8"/>
      <c r="D16" s="8">
        <f t="shared" si="1"/>
        <v>20000</v>
      </c>
      <c r="E16" s="8">
        <f t="shared" si="2"/>
        <v>0</v>
      </c>
      <c r="F16" s="49">
        <f t="shared" si="3"/>
        <v>0</v>
      </c>
      <c r="G16" s="53"/>
      <c r="H16" s="8"/>
      <c r="I16" s="8"/>
      <c r="J16" s="8"/>
      <c r="K16" s="6"/>
      <c r="L16" s="7"/>
    </row>
    <row r="17" spans="1:12" ht="20.100000000000001" customHeight="1">
      <c r="A17" s="48" t="s">
        <v>24</v>
      </c>
      <c r="B17" s="8">
        <v>320000</v>
      </c>
      <c r="C17" s="8">
        <v>40000</v>
      </c>
      <c r="D17" s="8">
        <f t="shared" si="1"/>
        <v>360000</v>
      </c>
      <c r="E17" s="8"/>
      <c r="F17" s="49"/>
      <c r="G17" s="8"/>
      <c r="H17" s="8"/>
      <c r="I17" s="8"/>
      <c r="J17" s="8"/>
      <c r="K17" s="9"/>
      <c r="L17" s="9"/>
    </row>
    <row r="18" spans="1:12" ht="20.100000000000001" customHeight="1">
      <c r="A18" s="48" t="s">
        <v>25</v>
      </c>
      <c r="B18" s="8">
        <v>90000</v>
      </c>
      <c r="C18" s="8">
        <v>-20000</v>
      </c>
      <c r="D18" s="8">
        <f t="shared" si="1"/>
        <v>70000</v>
      </c>
      <c r="E18" s="8">
        <f>D18-B18</f>
        <v>-20000</v>
      </c>
      <c r="F18" s="49"/>
      <c r="G18" s="8"/>
      <c r="H18" s="8"/>
      <c r="I18" s="8"/>
      <c r="J18" s="8"/>
      <c r="K18" s="6"/>
      <c r="L18" s="7"/>
    </row>
    <row r="19" spans="1:12" ht="20.100000000000001" customHeight="1">
      <c r="A19" s="8" t="s">
        <v>26</v>
      </c>
      <c r="B19" s="8"/>
      <c r="C19" s="8"/>
      <c r="D19" s="8">
        <f t="shared" si="1"/>
        <v>0</v>
      </c>
      <c r="E19" s="8"/>
      <c r="F19" s="49"/>
      <c r="G19" s="8"/>
      <c r="H19" s="8"/>
      <c r="I19" s="8"/>
      <c r="J19" s="8"/>
      <c r="K19" s="6"/>
      <c r="L19" s="7"/>
    </row>
    <row r="20" spans="1:12" ht="20.100000000000001" customHeight="1">
      <c r="A20" s="8" t="s">
        <v>27</v>
      </c>
      <c r="B20" s="8">
        <v>120000</v>
      </c>
      <c r="C20" s="8">
        <v>-50000</v>
      </c>
      <c r="D20" s="8">
        <f t="shared" si="1"/>
        <v>70000</v>
      </c>
      <c r="E20" s="8"/>
      <c r="F20" s="49"/>
      <c r="G20" s="8"/>
      <c r="H20" s="8"/>
      <c r="I20" s="8"/>
      <c r="J20" s="8"/>
      <c r="K20" s="6"/>
      <c r="L20" s="7"/>
    </row>
    <row r="21" spans="1:12" ht="20.100000000000001" customHeight="1">
      <c r="A21" s="8" t="s">
        <v>28</v>
      </c>
      <c r="B21" s="8">
        <v>90000</v>
      </c>
      <c r="C21" s="8">
        <v>-60000</v>
      </c>
      <c r="D21" s="8">
        <f t="shared" si="1"/>
        <v>30000</v>
      </c>
      <c r="E21" s="8"/>
      <c r="F21" s="49"/>
      <c r="G21" s="8"/>
      <c r="H21" s="8"/>
      <c r="I21" s="8"/>
      <c r="J21" s="8"/>
      <c r="K21" s="6"/>
      <c r="L21" s="7"/>
    </row>
    <row r="22" spans="1:12" ht="20.100000000000001" customHeight="1">
      <c r="A22" s="8" t="s">
        <v>29</v>
      </c>
      <c r="B22" s="8">
        <v>30000</v>
      </c>
      <c r="C22" s="8">
        <v>10000</v>
      </c>
      <c r="D22" s="8">
        <f t="shared" si="1"/>
        <v>40000</v>
      </c>
      <c r="E22" s="8"/>
      <c r="F22" s="49"/>
      <c r="G22" s="8"/>
      <c r="H22" s="8"/>
      <c r="I22" s="8"/>
      <c r="J22" s="8"/>
      <c r="K22" s="6"/>
      <c r="L22" s="7"/>
    </row>
    <row r="23" spans="1:12" ht="20.100000000000001" customHeight="1">
      <c r="A23" s="8" t="s">
        <v>30</v>
      </c>
      <c r="B23" s="8">
        <v>40000</v>
      </c>
      <c r="C23" s="8">
        <f>C24+C25</f>
        <v>8865</v>
      </c>
      <c r="D23" s="8">
        <f t="shared" si="1"/>
        <v>48865</v>
      </c>
      <c r="E23" s="8"/>
      <c r="F23" s="49"/>
      <c r="G23" s="8"/>
      <c r="H23" s="54"/>
      <c r="I23" s="54"/>
      <c r="J23" s="54"/>
      <c r="K23" s="6"/>
      <c r="L23" s="7"/>
    </row>
    <row r="24" spans="1:12" ht="20.100000000000001" customHeight="1">
      <c r="A24" s="8" t="s">
        <v>31</v>
      </c>
      <c r="B24" s="8">
        <v>20000</v>
      </c>
      <c r="C24" s="8">
        <v>8865</v>
      </c>
      <c r="D24" s="8">
        <f t="shared" si="1"/>
        <v>28865</v>
      </c>
      <c r="E24" s="8"/>
      <c r="F24" s="49"/>
      <c r="G24" s="8"/>
      <c r="H24" s="54"/>
      <c r="I24" s="54"/>
      <c r="J24" s="54"/>
      <c r="K24" s="6"/>
      <c r="L24" s="7"/>
    </row>
    <row r="25" spans="1:12" ht="20.100000000000001" customHeight="1">
      <c r="A25" s="8" t="s">
        <v>32</v>
      </c>
      <c r="B25" s="8">
        <v>20000</v>
      </c>
      <c r="C25" s="8"/>
      <c r="D25" s="8">
        <f t="shared" si="1"/>
        <v>20000</v>
      </c>
      <c r="E25" s="8"/>
      <c r="F25" s="49"/>
      <c r="G25" s="8"/>
      <c r="H25" s="54"/>
      <c r="I25" s="54"/>
      <c r="J25" s="54"/>
      <c r="K25" s="6"/>
      <c r="L25" s="7"/>
    </row>
    <row r="26" spans="1:12" ht="20.100000000000001" customHeight="1">
      <c r="A26" s="52" t="s">
        <v>33</v>
      </c>
      <c r="B26" s="8"/>
      <c r="C26" s="8"/>
      <c r="D26" s="8">
        <f t="shared" si="1"/>
        <v>0</v>
      </c>
      <c r="E26" s="8"/>
      <c r="F26" s="49"/>
      <c r="G26" s="8"/>
      <c r="H26" s="54"/>
      <c r="I26" s="54"/>
      <c r="J26" s="54"/>
      <c r="K26" s="6"/>
      <c r="L26" s="7"/>
    </row>
    <row r="27" spans="1:12" ht="20.100000000000001" customHeight="1">
      <c r="A27" s="52" t="s">
        <v>34</v>
      </c>
      <c r="B27" s="8">
        <v>33430</v>
      </c>
      <c r="C27" s="8">
        <v>-9028</v>
      </c>
      <c r="D27" s="8">
        <f t="shared" si="1"/>
        <v>24402</v>
      </c>
      <c r="E27" s="8"/>
      <c r="F27" s="49"/>
      <c r="G27" s="8"/>
      <c r="H27" s="54"/>
      <c r="I27" s="54"/>
      <c r="J27" s="54"/>
      <c r="K27" s="6"/>
      <c r="L27" s="7"/>
    </row>
    <row r="28" spans="1:12" ht="20.100000000000001" customHeight="1">
      <c r="A28" s="8" t="s">
        <v>35</v>
      </c>
      <c r="B28" s="8">
        <v>33430</v>
      </c>
      <c r="C28" s="8">
        <v>-9028</v>
      </c>
      <c r="D28" s="8">
        <f t="shared" si="1"/>
        <v>24402</v>
      </c>
      <c r="E28" s="8"/>
      <c r="F28" s="49"/>
      <c r="G28" s="50" t="s">
        <v>36</v>
      </c>
      <c r="H28" s="51">
        <f>H5+H8+H14</f>
        <v>930948</v>
      </c>
      <c r="I28" s="51">
        <f t="shared" ref="I28:J28" si="4">I5+I8+I14</f>
        <v>-24090</v>
      </c>
      <c r="J28" s="51">
        <f t="shared" si="4"/>
        <v>906858</v>
      </c>
      <c r="K28" s="6"/>
      <c r="L28" s="7"/>
    </row>
    <row r="29" spans="1:12" ht="20.100000000000001" customHeight="1">
      <c r="A29" s="8" t="s">
        <v>37</v>
      </c>
      <c r="B29" s="8"/>
      <c r="C29" s="8"/>
      <c r="D29" s="8">
        <f t="shared" si="1"/>
        <v>0</v>
      </c>
      <c r="E29" s="8"/>
      <c r="F29" s="49"/>
      <c r="G29" s="8" t="s">
        <v>38</v>
      </c>
      <c r="H29" s="51">
        <f>H28-H7</f>
        <v>577518</v>
      </c>
      <c r="I29" s="51">
        <f t="shared" ref="I29:J29" si="5">I28-I7</f>
        <v>-24090</v>
      </c>
      <c r="J29" s="51">
        <f t="shared" si="5"/>
        <v>553428</v>
      </c>
      <c r="K29" s="6"/>
      <c r="L29" s="7"/>
    </row>
    <row r="30" spans="1:12" ht="20.100000000000001" customHeight="1">
      <c r="A30" s="55" t="s">
        <v>39</v>
      </c>
      <c r="B30" s="51">
        <v>577518</v>
      </c>
      <c r="C30" s="51">
        <f>C5+C9+C18+C19+C20+C26+C23+C29</f>
        <v>-55062</v>
      </c>
      <c r="D30" s="51">
        <f>D5+D9+D18+D19+D20+D26+D23+D29</f>
        <v>522456</v>
      </c>
      <c r="E30" s="8" t="e">
        <f>E5+#REF!+E9+#REF!</f>
        <v>#REF!</v>
      </c>
      <c r="F30" s="49" t="e">
        <f>E30/B30*100</f>
        <v>#REF!</v>
      </c>
      <c r="G30" s="8" t="s">
        <v>40</v>
      </c>
      <c r="H30" s="8"/>
      <c r="I30" s="8"/>
      <c r="J30" s="8"/>
      <c r="K30" s="6"/>
      <c r="L30" s="7"/>
    </row>
    <row r="31" spans="1:12" ht="20.100000000000001" customHeight="1">
      <c r="A31" s="52" t="s">
        <v>41</v>
      </c>
      <c r="B31" s="52">
        <v>320000</v>
      </c>
      <c r="C31" s="52">
        <v>40000</v>
      </c>
      <c r="D31" s="52">
        <v>360000</v>
      </c>
      <c r="E31" s="52"/>
      <c r="F31" s="52"/>
      <c r="G31" s="8" t="s">
        <v>42</v>
      </c>
      <c r="H31" s="8"/>
      <c r="I31" s="8"/>
      <c r="J31" s="8"/>
      <c r="K31" s="9"/>
      <c r="L31" s="9"/>
    </row>
    <row r="32" spans="1:12" ht="20.100000000000001" customHeight="1">
      <c r="A32" s="52" t="s">
        <v>43</v>
      </c>
      <c r="B32" s="52">
        <v>33430</v>
      </c>
      <c r="C32" s="52">
        <v>-9028</v>
      </c>
      <c r="D32" s="52">
        <v>24402</v>
      </c>
      <c r="E32" s="52"/>
      <c r="F32" s="52"/>
      <c r="G32" s="8" t="s">
        <v>44</v>
      </c>
      <c r="H32" s="8"/>
      <c r="I32" s="8"/>
      <c r="J32" s="8"/>
      <c r="K32" s="9"/>
      <c r="L32" s="9"/>
    </row>
    <row r="33" spans="1:12" ht="20.100000000000001" customHeight="1">
      <c r="A33" s="55" t="s">
        <v>45</v>
      </c>
      <c r="B33" s="51">
        <v>930948</v>
      </c>
      <c r="C33" s="51">
        <f>C30+C31+C32</f>
        <v>-24090</v>
      </c>
      <c r="D33" s="51">
        <f>D30+D31+D32</f>
        <v>906858</v>
      </c>
      <c r="E33" s="52"/>
      <c r="F33" s="52"/>
      <c r="G33" s="55" t="s">
        <v>46</v>
      </c>
      <c r="H33" s="51">
        <f>H28+H30</f>
        <v>930948</v>
      </c>
      <c r="I33" s="51">
        <f t="shared" ref="I33:J33" si="6">I28+I30</f>
        <v>-24090</v>
      </c>
      <c r="J33" s="51">
        <f t="shared" si="6"/>
        <v>906858</v>
      </c>
      <c r="K33" s="4" t="e">
        <f>#REF!+K30</f>
        <v>#REF!</v>
      </c>
      <c r="L33" s="4" t="e">
        <f>#REF!+L30</f>
        <v>#REF!</v>
      </c>
    </row>
    <row r="142" spans="1:13" ht="32.25" customHeight="1">
      <c r="A142" s="10" t="s">
        <v>47</v>
      </c>
      <c r="G142" s="1">
        <v>376</v>
      </c>
      <c r="M142" s="10" t="s">
        <v>48</v>
      </c>
    </row>
    <row r="148" spans="13:13" ht="38.25" customHeight="1">
      <c r="M148" s="10" t="s">
        <v>49</v>
      </c>
    </row>
    <row r="175" spans="7:7">
      <c r="G175" s="1">
        <v>1000</v>
      </c>
    </row>
  </sheetData>
  <mergeCells count="14">
    <mergeCell ref="K3:K4"/>
    <mergeCell ref="L3:L4"/>
    <mergeCell ref="C3:C4"/>
    <mergeCell ref="I3:I4"/>
    <mergeCell ref="A1:L1"/>
    <mergeCell ref="K2:L2"/>
    <mergeCell ref="A3:A4"/>
    <mergeCell ref="B3:B4"/>
    <mergeCell ref="D3:D4"/>
    <mergeCell ref="E3:E4"/>
    <mergeCell ref="F3:F4"/>
    <mergeCell ref="G3:G4"/>
    <mergeCell ref="H3:H4"/>
    <mergeCell ref="J3:J4"/>
  </mergeCells>
  <phoneticPr fontId="5" type="noConversion"/>
  <printOptions horizontalCentered="1"/>
  <pageMargins left="0.39370078740157483" right="0.23622047244094491" top="0.39370078740157483" bottom="0.43307086614173229" header="0.19685039370078741" footer="0.19685039370078741"/>
  <pageSetup paperSize="9" scale="75" orientation="landscape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46"/>
  <sheetViews>
    <sheetView showZeros="0" workbookViewId="0">
      <selection activeCell="C15" sqref="C15"/>
    </sheetView>
  </sheetViews>
  <sheetFormatPr defaultRowHeight="14.25"/>
  <cols>
    <col min="1" max="1" width="29" customWidth="1"/>
    <col min="2" max="4" width="28.25" customWidth="1"/>
    <col min="250" max="250" width="29" customWidth="1"/>
    <col min="251" max="251" width="9.125" customWidth="1"/>
    <col min="252" max="252" width="8.875" customWidth="1"/>
    <col min="253" max="253" width="9.5" customWidth="1"/>
    <col min="254" max="254" width="8" customWidth="1"/>
    <col min="255" max="255" width="9.25" customWidth="1"/>
    <col min="256" max="256" width="8.75" customWidth="1"/>
    <col min="257" max="257" width="8.875" customWidth="1"/>
    <col min="258" max="258" width="9.75" customWidth="1"/>
    <col min="259" max="260" width="9.25" customWidth="1"/>
    <col min="506" max="506" width="29" customWidth="1"/>
    <col min="507" max="507" width="9.125" customWidth="1"/>
    <col min="508" max="508" width="8.875" customWidth="1"/>
    <col min="509" max="509" width="9.5" customWidth="1"/>
    <col min="510" max="510" width="8" customWidth="1"/>
    <col min="511" max="511" width="9.25" customWidth="1"/>
    <col min="512" max="512" width="8.75" customWidth="1"/>
    <col min="513" max="513" width="8.875" customWidth="1"/>
    <col min="514" max="514" width="9.75" customWidth="1"/>
    <col min="515" max="516" width="9.25" customWidth="1"/>
    <col min="762" max="762" width="29" customWidth="1"/>
    <col min="763" max="763" width="9.125" customWidth="1"/>
    <col min="764" max="764" width="8.875" customWidth="1"/>
    <col min="765" max="765" width="9.5" customWidth="1"/>
    <col min="766" max="766" width="8" customWidth="1"/>
    <col min="767" max="767" width="9.25" customWidth="1"/>
    <col min="768" max="768" width="8.75" customWidth="1"/>
    <col min="769" max="769" width="8.875" customWidth="1"/>
    <col min="770" max="770" width="9.75" customWidth="1"/>
    <col min="771" max="772" width="9.25" customWidth="1"/>
    <col min="1018" max="1018" width="29" customWidth="1"/>
    <col min="1019" max="1019" width="9.125" customWidth="1"/>
    <col min="1020" max="1020" width="8.875" customWidth="1"/>
    <col min="1021" max="1021" width="9.5" customWidth="1"/>
    <col min="1022" max="1022" width="8" customWidth="1"/>
    <col min="1023" max="1023" width="9.25" customWidth="1"/>
    <col min="1024" max="1024" width="8.75" customWidth="1"/>
    <col min="1025" max="1025" width="8.875" customWidth="1"/>
    <col min="1026" max="1026" width="9.75" customWidth="1"/>
    <col min="1027" max="1028" width="9.25" customWidth="1"/>
    <col min="1274" max="1274" width="29" customWidth="1"/>
    <col min="1275" max="1275" width="9.125" customWidth="1"/>
    <col min="1276" max="1276" width="8.875" customWidth="1"/>
    <col min="1277" max="1277" width="9.5" customWidth="1"/>
    <col min="1278" max="1278" width="8" customWidth="1"/>
    <col min="1279" max="1279" width="9.25" customWidth="1"/>
    <col min="1280" max="1280" width="8.75" customWidth="1"/>
    <col min="1281" max="1281" width="8.875" customWidth="1"/>
    <col min="1282" max="1282" width="9.75" customWidth="1"/>
    <col min="1283" max="1284" width="9.25" customWidth="1"/>
    <col min="1530" max="1530" width="29" customWidth="1"/>
    <col min="1531" max="1531" width="9.125" customWidth="1"/>
    <col min="1532" max="1532" width="8.875" customWidth="1"/>
    <col min="1533" max="1533" width="9.5" customWidth="1"/>
    <col min="1534" max="1534" width="8" customWidth="1"/>
    <col min="1535" max="1535" width="9.25" customWidth="1"/>
    <col min="1536" max="1536" width="8.75" customWidth="1"/>
    <col min="1537" max="1537" width="8.875" customWidth="1"/>
    <col min="1538" max="1538" width="9.75" customWidth="1"/>
    <col min="1539" max="1540" width="9.25" customWidth="1"/>
    <col min="1786" max="1786" width="29" customWidth="1"/>
    <col min="1787" max="1787" width="9.125" customWidth="1"/>
    <col min="1788" max="1788" width="8.875" customWidth="1"/>
    <col min="1789" max="1789" width="9.5" customWidth="1"/>
    <col min="1790" max="1790" width="8" customWidth="1"/>
    <col min="1791" max="1791" width="9.25" customWidth="1"/>
    <col min="1792" max="1792" width="8.75" customWidth="1"/>
    <col min="1793" max="1793" width="8.875" customWidth="1"/>
    <col min="1794" max="1794" width="9.75" customWidth="1"/>
    <col min="1795" max="1796" width="9.25" customWidth="1"/>
    <col min="2042" max="2042" width="29" customWidth="1"/>
    <col min="2043" max="2043" width="9.125" customWidth="1"/>
    <col min="2044" max="2044" width="8.875" customWidth="1"/>
    <col min="2045" max="2045" width="9.5" customWidth="1"/>
    <col min="2046" max="2046" width="8" customWidth="1"/>
    <col min="2047" max="2047" width="9.25" customWidth="1"/>
    <col min="2048" max="2048" width="8.75" customWidth="1"/>
    <col min="2049" max="2049" width="8.875" customWidth="1"/>
    <col min="2050" max="2050" width="9.75" customWidth="1"/>
    <col min="2051" max="2052" width="9.25" customWidth="1"/>
    <col min="2298" max="2298" width="29" customWidth="1"/>
    <col min="2299" max="2299" width="9.125" customWidth="1"/>
    <col min="2300" max="2300" width="8.875" customWidth="1"/>
    <col min="2301" max="2301" width="9.5" customWidth="1"/>
    <col min="2302" max="2302" width="8" customWidth="1"/>
    <col min="2303" max="2303" width="9.25" customWidth="1"/>
    <col min="2304" max="2304" width="8.75" customWidth="1"/>
    <col min="2305" max="2305" width="8.875" customWidth="1"/>
    <col min="2306" max="2306" width="9.75" customWidth="1"/>
    <col min="2307" max="2308" width="9.25" customWidth="1"/>
    <col min="2554" max="2554" width="29" customWidth="1"/>
    <col min="2555" max="2555" width="9.125" customWidth="1"/>
    <col min="2556" max="2556" width="8.875" customWidth="1"/>
    <col min="2557" max="2557" width="9.5" customWidth="1"/>
    <col min="2558" max="2558" width="8" customWidth="1"/>
    <col min="2559" max="2559" width="9.25" customWidth="1"/>
    <col min="2560" max="2560" width="8.75" customWidth="1"/>
    <col min="2561" max="2561" width="8.875" customWidth="1"/>
    <col min="2562" max="2562" width="9.75" customWidth="1"/>
    <col min="2563" max="2564" width="9.25" customWidth="1"/>
    <col min="2810" max="2810" width="29" customWidth="1"/>
    <col min="2811" max="2811" width="9.125" customWidth="1"/>
    <col min="2812" max="2812" width="8.875" customWidth="1"/>
    <col min="2813" max="2813" width="9.5" customWidth="1"/>
    <col min="2814" max="2814" width="8" customWidth="1"/>
    <col min="2815" max="2815" width="9.25" customWidth="1"/>
    <col min="2816" max="2816" width="8.75" customWidth="1"/>
    <col min="2817" max="2817" width="8.875" customWidth="1"/>
    <col min="2818" max="2818" width="9.75" customWidth="1"/>
    <col min="2819" max="2820" width="9.25" customWidth="1"/>
    <col min="3066" max="3066" width="29" customWidth="1"/>
    <col min="3067" max="3067" width="9.125" customWidth="1"/>
    <col min="3068" max="3068" width="8.875" customWidth="1"/>
    <col min="3069" max="3069" width="9.5" customWidth="1"/>
    <col min="3070" max="3070" width="8" customWidth="1"/>
    <col min="3071" max="3071" width="9.25" customWidth="1"/>
    <col min="3072" max="3072" width="8.75" customWidth="1"/>
    <col min="3073" max="3073" width="8.875" customWidth="1"/>
    <col min="3074" max="3074" width="9.75" customWidth="1"/>
    <col min="3075" max="3076" width="9.25" customWidth="1"/>
    <col min="3322" max="3322" width="29" customWidth="1"/>
    <col min="3323" max="3323" width="9.125" customWidth="1"/>
    <col min="3324" max="3324" width="8.875" customWidth="1"/>
    <col min="3325" max="3325" width="9.5" customWidth="1"/>
    <col min="3326" max="3326" width="8" customWidth="1"/>
    <col min="3327" max="3327" width="9.25" customWidth="1"/>
    <col min="3328" max="3328" width="8.75" customWidth="1"/>
    <col min="3329" max="3329" width="8.875" customWidth="1"/>
    <col min="3330" max="3330" width="9.75" customWidth="1"/>
    <col min="3331" max="3332" width="9.25" customWidth="1"/>
    <col min="3578" max="3578" width="29" customWidth="1"/>
    <col min="3579" max="3579" width="9.125" customWidth="1"/>
    <col min="3580" max="3580" width="8.875" customWidth="1"/>
    <col min="3581" max="3581" width="9.5" customWidth="1"/>
    <col min="3582" max="3582" width="8" customWidth="1"/>
    <col min="3583" max="3583" width="9.25" customWidth="1"/>
    <col min="3584" max="3584" width="8.75" customWidth="1"/>
    <col min="3585" max="3585" width="8.875" customWidth="1"/>
    <col min="3586" max="3586" width="9.75" customWidth="1"/>
    <col min="3587" max="3588" width="9.25" customWidth="1"/>
    <col min="3834" max="3834" width="29" customWidth="1"/>
    <col min="3835" max="3835" width="9.125" customWidth="1"/>
    <col min="3836" max="3836" width="8.875" customWidth="1"/>
    <col min="3837" max="3837" width="9.5" customWidth="1"/>
    <col min="3838" max="3838" width="8" customWidth="1"/>
    <col min="3839" max="3839" width="9.25" customWidth="1"/>
    <col min="3840" max="3840" width="8.75" customWidth="1"/>
    <col min="3841" max="3841" width="8.875" customWidth="1"/>
    <col min="3842" max="3842" width="9.75" customWidth="1"/>
    <col min="3843" max="3844" width="9.25" customWidth="1"/>
    <col min="4090" max="4090" width="29" customWidth="1"/>
    <col min="4091" max="4091" width="9.125" customWidth="1"/>
    <col min="4092" max="4092" width="8.875" customWidth="1"/>
    <col min="4093" max="4093" width="9.5" customWidth="1"/>
    <col min="4094" max="4094" width="8" customWidth="1"/>
    <col min="4095" max="4095" width="9.25" customWidth="1"/>
    <col min="4096" max="4096" width="8.75" customWidth="1"/>
    <col min="4097" max="4097" width="8.875" customWidth="1"/>
    <col min="4098" max="4098" width="9.75" customWidth="1"/>
    <col min="4099" max="4100" width="9.25" customWidth="1"/>
    <col min="4346" max="4346" width="29" customWidth="1"/>
    <col min="4347" max="4347" width="9.125" customWidth="1"/>
    <col min="4348" max="4348" width="8.875" customWidth="1"/>
    <col min="4349" max="4349" width="9.5" customWidth="1"/>
    <col min="4350" max="4350" width="8" customWidth="1"/>
    <col min="4351" max="4351" width="9.25" customWidth="1"/>
    <col min="4352" max="4352" width="8.75" customWidth="1"/>
    <col min="4353" max="4353" width="8.875" customWidth="1"/>
    <col min="4354" max="4354" width="9.75" customWidth="1"/>
    <col min="4355" max="4356" width="9.25" customWidth="1"/>
    <col min="4602" max="4602" width="29" customWidth="1"/>
    <col min="4603" max="4603" width="9.125" customWidth="1"/>
    <col min="4604" max="4604" width="8.875" customWidth="1"/>
    <col min="4605" max="4605" width="9.5" customWidth="1"/>
    <col min="4606" max="4606" width="8" customWidth="1"/>
    <col min="4607" max="4607" width="9.25" customWidth="1"/>
    <col min="4608" max="4608" width="8.75" customWidth="1"/>
    <col min="4609" max="4609" width="8.875" customWidth="1"/>
    <col min="4610" max="4610" width="9.75" customWidth="1"/>
    <col min="4611" max="4612" width="9.25" customWidth="1"/>
    <col min="4858" max="4858" width="29" customWidth="1"/>
    <col min="4859" max="4859" width="9.125" customWidth="1"/>
    <col min="4860" max="4860" width="8.875" customWidth="1"/>
    <col min="4861" max="4861" width="9.5" customWidth="1"/>
    <col min="4862" max="4862" width="8" customWidth="1"/>
    <col min="4863" max="4863" width="9.25" customWidth="1"/>
    <col min="4864" max="4864" width="8.75" customWidth="1"/>
    <col min="4865" max="4865" width="8.875" customWidth="1"/>
    <col min="4866" max="4866" width="9.75" customWidth="1"/>
    <col min="4867" max="4868" width="9.25" customWidth="1"/>
    <col min="5114" max="5114" width="29" customWidth="1"/>
    <col min="5115" max="5115" width="9.125" customWidth="1"/>
    <col min="5116" max="5116" width="8.875" customWidth="1"/>
    <col min="5117" max="5117" width="9.5" customWidth="1"/>
    <col min="5118" max="5118" width="8" customWidth="1"/>
    <col min="5119" max="5119" width="9.25" customWidth="1"/>
    <col min="5120" max="5120" width="8.75" customWidth="1"/>
    <col min="5121" max="5121" width="8.875" customWidth="1"/>
    <col min="5122" max="5122" width="9.75" customWidth="1"/>
    <col min="5123" max="5124" width="9.25" customWidth="1"/>
    <col min="5370" max="5370" width="29" customWidth="1"/>
    <col min="5371" max="5371" width="9.125" customWidth="1"/>
    <col min="5372" max="5372" width="8.875" customWidth="1"/>
    <col min="5373" max="5373" width="9.5" customWidth="1"/>
    <col min="5374" max="5374" width="8" customWidth="1"/>
    <col min="5375" max="5375" width="9.25" customWidth="1"/>
    <col min="5376" max="5376" width="8.75" customWidth="1"/>
    <col min="5377" max="5377" width="8.875" customWidth="1"/>
    <col min="5378" max="5378" width="9.75" customWidth="1"/>
    <col min="5379" max="5380" width="9.25" customWidth="1"/>
    <col min="5626" max="5626" width="29" customWidth="1"/>
    <col min="5627" max="5627" width="9.125" customWidth="1"/>
    <col min="5628" max="5628" width="8.875" customWidth="1"/>
    <col min="5629" max="5629" width="9.5" customWidth="1"/>
    <col min="5630" max="5630" width="8" customWidth="1"/>
    <col min="5631" max="5631" width="9.25" customWidth="1"/>
    <col min="5632" max="5632" width="8.75" customWidth="1"/>
    <col min="5633" max="5633" width="8.875" customWidth="1"/>
    <col min="5634" max="5634" width="9.75" customWidth="1"/>
    <col min="5635" max="5636" width="9.25" customWidth="1"/>
    <col min="5882" max="5882" width="29" customWidth="1"/>
    <col min="5883" max="5883" width="9.125" customWidth="1"/>
    <col min="5884" max="5884" width="8.875" customWidth="1"/>
    <col min="5885" max="5885" width="9.5" customWidth="1"/>
    <col min="5886" max="5886" width="8" customWidth="1"/>
    <col min="5887" max="5887" width="9.25" customWidth="1"/>
    <col min="5888" max="5888" width="8.75" customWidth="1"/>
    <col min="5889" max="5889" width="8.875" customWidth="1"/>
    <col min="5890" max="5890" width="9.75" customWidth="1"/>
    <col min="5891" max="5892" width="9.25" customWidth="1"/>
    <col min="6138" max="6138" width="29" customWidth="1"/>
    <col min="6139" max="6139" width="9.125" customWidth="1"/>
    <col min="6140" max="6140" width="8.875" customWidth="1"/>
    <col min="6141" max="6141" width="9.5" customWidth="1"/>
    <col min="6142" max="6142" width="8" customWidth="1"/>
    <col min="6143" max="6143" width="9.25" customWidth="1"/>
    <col min="6144" max="6144" width="8.75" customWidth="1"/>
    <col min="6145" max="6145" width="8.875" customWidth="1"/>
    <col min="6146" max="6146" width="9.75" customWidth="1"/>
    <col min="6147" max="6148" width="9.25" customWidth="1"/>
    <col min="6394" max="6394" width="29" customWidth="1"/>
    <col min="6395" max="6395" width="9.125" customWidth="1"/>
    <col min="6396" max="6396" width="8.875" customWidth="1"/>
    <col min="6397" max="6397" width="9.5" customWidth="1"/>
    <col min="6398" max="6398" width="8" customWidth="1"/>
    <col min="6399" max="6399" width="9.25" customWidth="1"/>
    <col min="6400" max="6400" width="8.75" customWidth="1"/>
    <col min="6401" max="6401" width="8.875" customWidth="1"/>
    <col min="6402" max="6402" width="9.75" customWidth="1"/>
    <col min="6403" max="6404" width="9.25" customWidth="1"/>
    <col min="6650" max="6650" width="29" customWidth="1"/>
    <col min="6651" max="6651" width="9.125" customWidth="1"/>
    <col min="6652" max="6652" width="8.875" customWidth="1"/>
    <col min="6653" max="6653" width="9.5" customWidth="1"/>
    <col min="6654" max="6654" width="8" customWidth="1"/>
    <col min="6655" max="6655" width="9.25" customWidth="1"/>
    <col min="6656" max="6656" width="8.75" customWidth="1"/>
    <col min="6657" max="6657" width="8.875" customWidth="1"/>
    <col min="6658" max="6658" width="9.75" customWidth="1"/>
    <col min="6659" max="6660" width="9.25" customWidth="1"/>
    <col min="6906" max="6906" width="29" customWidth="1"/>
    <col min="6907" max="6907" width="9.125" customWidth="1"/>
    <col min="6908" max="6908" width="8.875" customWidth="1"/>
    <col min="6909" max="6909" width="9.5" customWidth="1"/>
    <col min="6910" max="6910" width="8" customWidth="1"/>
    <col min="6911" max="6911" width="9.25" customWidth="1"/>
    <col min="6912" max="6912" width="8.75" customWidth="1"/>
    <col min="6913" max="6913" width="8.875" customWidth="1"/>
    <col min="6914" max="6914" width="9.75" customWidth="1"/>
    <col min="6915" max="6916" width="9.25" customWidth="1"/>
    <col min="7162" max="7162" width="29" customWidth="1"/>
    <col min="7163" max="7163" width="9.125" customWidth="1"/>
    <col min="7164" max="7164" width="8.875" customWidth="1"/>
    <col min="7165" max="7165" width="9.5" customWidth="1"/>
    <col min="7166" max="7166" width="8" customWidth="1"/>
    <col min="7167" max="7167" width="9.25" customWidth="1"/>
    <col min="7168" max="7168" width="8.75" customWidth="1"/>
    <col min="7169" max="7169" width="8.875" customWidth="1"/>
    <col min="7170" max="7170" width="9.75" customWidth="1"/>
    <col min="7171" max="7172" width="9.25" customWidth="1"/>
    <col min="7418" max="7418" width="29" customWidth="1"/>
    <col min="7419" max="7419" width="9.125" customWidth="1"/>
    <col min="7420" max="7420" width="8.875" customWidth="1"/>
    <col min="7421" max="7421" width="9.5" customWidth="1"/>
    <col min="7422" max="7422" width="8" customWidth="1"/>
    <col min="7423" max="7423" width="9.25" customWidth="1"/>
    <col min="7424" max="7424" width="8.75" customWidth="1"/>
    <col min="7425" max="7425" width="8.875" customWidth="1"/>
    <col min="7426" max="7426" width="9.75" customWidth="1"/>
    <col min="7427" max="7428" width="9.25" customWidth="1"/>
    <col min="7674" max="7674" width="29" customWidth="1"/>
    <col min="7675" max="7675" width="9.125" customWidth="1"/>
    <col min="7676" max="7676" width="8.875" customWidth="1"/>
    <col min="7677" max="7677" width="9.5" customWidth="1"/>
    <col min="7678" max="7678" width="8" customWidth="1"/>
    <col min="7679" max="7679" width="9.25" customWidth="1"/>
    <col min="7680" max="7680" width="8.75" customWidth="1"/>
    <col min="7681" max="7681" width="8.875" customWidth="1"/>
    <col min="7682" max="7682" width="9.75" customWidth="1"/>
    <col min="7683" max="7684" width="9.25" customWidth="1"/>
    <col min="7930" max="7930" width="29" customWidth="1"/>
    <col min="7931" max="7931" width="9.125" customWidth="1"/>
    <col min="7932" max="7932" width="8.875" customWidth="1"/>
    <col min="7933" max="7933" width="9.5" customWidth="1"/>
    <col min="7934" max="7934" width="8" customWidth="1"/>
    <col min="7935" max="7935" width="9.25" customWidth="1"/>
    <col min="7936" max="7936" width="8.75" customWidth="1"/>
    <col min="7937" max="7937" width="8.875" customWidth="1"/>
    <col min="7938" max="7938" width="9.75" customWidth="1"/>
    <col min="7939" max="7940" width="9.25" customWidth="1"/>
    <col min="8186" max="8186" width="29" customWidth="1"/>
    <col min="8187" max="8187" width="9.125" customWidth="1"/>
    <col min="8188" max="8188" width="8.875" customWidth="1"/>
    <col min="8189" max="8189" width="9.5" customWidth="1"/>
    <col min="8190" max="8190" width="8" customWidth="1"/>
    <col min="8191" max="8191" width="9.25" customWidth="1"/>
    <col min="8192" max="8192" width="8.75" customWidth="1"/>
    <col min="8193" max="8193" width="8.875" customWidth="1"/>
    <col min="8194" max="8194" width="9.75" customWidth="1"/>
    <col min="8195" max="8196" width="9.25" customWidth="1"/>
    <col min="8442" max="8442" width="29" customWidth="1"/>
    <col min="8443" max="8443" width="9.125" customWidth="1"/>
    <col min="8444" max="8444" width="8.875" customWidth="1"/>
    <col min="8445" max="8445" width="9.5" customWidth="1"/>
    <col min="8446" max="8446" width="8" customWidth="1"/>
    <col min="8447" max="8447" width="9.25" customWidth="1"/>
    <col min="8448" max="8448" width="8.75" customWidth="1"/>
    <col min="8449" max="8449" width="8.875" customWidth="1"/>
    <col min="8450" max="8450" width="9.75" customWidth="1"/>
    <col min="8451" max="8452" width="9.25" customWidth="1"/>
    <col min="8698" max="8698" width="29" customWidth="1"/>
    <col min="8699" max="8699" width="9.125" customWidth="1"/>
    <col min="8700" max="8700" width="8.875" customWidth="1"/>
    <col min="8701" max="8701" width="9.5" customWidth="1"/>
    <col min="8702" max="8702" width="8" customWidth="1"/>
    <col min="8703" max="8703" width="9.25" customWidth="1"/>
    <col min="8704" max="8704" width="8.75" customWidth="1"/>
    <col min="8705" max="8705" width="8.875" customWidth="1"/>
    <col min="8706" max="8706" width="9.75" customWidth="1"/>
    <col min="8707" max="8708" width="9.25" customWidth="1"/>
    <col min="8954" max="8954" width="29" customWidth="1"/>
    <col min="8955" max="8955" width="9.125" customWidth="1"/>
    <col min="8956" max="8956" width="8.875" customWidth="1"/>
    <col min="8957" max="8957" width="9.5" customWidth="1"/>
    <col min="8958" max="8958" width="8" customWidth="1"/>
    <col min="8959" max="8959" width="9.25" customWidth="1"/>
    <col min="8960" max="8960" width="8.75" customWidth="1"/>
    <col min="8961" max="8961" width="8.875" customWidth="1"/>
    <col min="8962" max="8962" width="9.75" customWidth="1"/>
    <col min="8963" max="8964" width="9.25" customWidth="1"/>
    <col min="9210" max="9210" width="29" customWidth="1"/>
    <col min="9211" max="9211" width="9.125" customWidth="1"/>
    <col min="9212" max="9212" width="8.875" customWidth="1"/>
    <col min="9213" max="9213" width="9.5" customWidth="1"/>
    <col min="9214" max="9214" width="8" customWidth="1"/>
    <col min="9215" max="9215" width="9.25" customWidth="1"/>
    <col min="9216" max="9216" width="8.75" customWidth="1"/>
    <col min="9217" max="9217" width="8.875" customWidth="1"/>
    <col min="9218" max="9218" width="9.75" customWidth="1"/>
    <col min="9219" max="9220" width="9.25" customWidth="1"/>
    <col min="9466" max="9466" width="29" customWidth="1"/>
    <col min="9467" max="9467" width="9.125" customWidth="1"/>
    <col min="9468" max="9468" width="8.875" customWidth="1"/>
    <col min="9469" max="9469" width="9.5" customWidth="1"/>
    <col min="9470" max="9470" width="8" customWidth="1"/>
    <col min="9471" max="9471" width="9.25" customWidth="1"/>
    <col min="9472" max="9472" width="8.75" customWidth="1"/>
    <col min="9473" max="9473" width="8.875" customWidth="1"/>
    <col min="9474" max="9474" width="9.75" customWidth="1"/>
    <col min="9475" max="9476" width="9.25" customWidth="1"/>
    <col min="9722" max="9722" width="29" customWidth="1"/>
    <col min="9723" max="9723" width="9.125" customWidth="1"/>
    <col min="9724" max="9724" width="8.875" customWidth="1"/>
    <col min="9725" max="9725" width="9.5" customWidth="1"/>
    <col min="9726" max="9726" width="8" customWidth="1"/>
    <col min="9727" max="9727" width="9.25" customWidth="1"/>
    <col min="9728" max="9728" width="8.75" customWidth="1"/>
    <col min="9729" max="9729" width="8.875" customWidth="1"/>
    <col min="9730" max="9730" width="9.75" customWidth="1"/>
    <col min="9731" max="9732" width="9.25" customWidth="1"/>
    <col min="9978" max="9978" width="29" customWidth="1"/>
    <col min="9979" max="9979" width="9.125" customWidth="1"/>
    <col min="9980" max="9980" width="8.875" customWidth="1"/>
    <col min="9981" max="9981" width="9.5" customWidth="1"/>
    <col min="9982" max="9982" width="8" customWidth="1"/>
    <col min="9983" max="9983" width="9.25" customWidth="1"/>
    <col min="9984" max="9984" width="8.75" customWidth="1"/>
    <col min="9985" max="9985" width="8.875" customWidth="1"/>
    <col min="9986" max="9986" width="9.75" customWidth="1"/>
    <col min="9987" max="9988" width="9.25" customWidth="1"/>
    <col min="10234" max="10234" width="29" customWidth="1"/>
    <col min="10235" max="10235" width="9.125" customWidth="1"/>
    <col min="10236" max="10236" width="8.875" customWidth="1"/>
    <col min="10237" max="10237" width="9.5" customWidth="1"/>
    <col min="10238" max="10238" width="8" customWidth="1"/>
    <col min="10239" max="10239" width="9.25" customWidth="1"/>
    <col min="10240" max="10240" width="8.75" customWidth="1"/>
    <col min="10241" max="10241" width="8.875" customWidth="1"/>
    <col min="10242" max="10242" width="9.75" customWidth="1"/>
    <col min="10243" max="10244" width="9.25" customWidth="1"/>
    <col min="10490" max="10490" width="29" customWidth="1"/>
    <col min="10491" max="10491" width="9.125" customWidth="1"/>
    <col min="10492" max="10492" width="8.875" customWidth="1"/>
    <col min="10493" max="10493" width="9.5" customWidth="1"/>
    <col min="10494" max="10494" width="8" customWidth="1"/>
    <col min="10495" max="10495" width="9.25" customWidth="1"/>
    <col min="10496" max="10496" width="8.75" customWidth="1"/>
    <col min="10497" max="10497" width="8.875" customWidth="1"/>
    <col min="10498" max="10498" width="9.75" customWidth="1"/>
    <col min="10499" max="10500" width="9.25" customWidth="1"/>
    <col min="10746" max="10746" width="29" customWidth="1"/>
    <col min="10747" max="10747" width="9.125" customWidth="1"/>
    <col min="10748" max="10748" width="8.875" customWidth="1"/>
    <col min="10749" max="10749" width="9.5" customWidth="1"/>
    <col min="10750" max="10750" width="8" customWidth="1"/>
    <col min="10751" max="10751" width="9.25" customWidth="1"/>
    <col min="10752" max="10752" width="8.75" customWidth="1"/>
    <col min="10753" max="10753" width="8.875" customWidth="1"/>
    <col min="10754" max="10754" width="9.75" customWidth="1"/>
    <col min="10755" max="10756" width="9.25" customWidth="1"/>
    <col min="11002" max="11002" width="29" customWidth="1"/>
    <col min="11003" max="11003" width="9.125" customWidth="1"/>
    <col min="11004" max="11004" width="8.875" customWidth="1"/>
    <col min="11005" max="11005" width="9.5" customWidth="1"/>
    <col min="11006" max="11006" width="8" customWidth="1"/>
    <col min="11007" max="11007" width="9.25" customWidth="1"/>
    <col min="11008" max="11008" width="8.75" customWidth="1"/>
    <col min="11009" max="11009" width="8.875" customWidth="1"/>
    <col min="11010" max="11010" width="9.75" customWidth="1"/>
    <col min="11011" max="11012" width="9.25" customWidth="1"/>
    <col min="11258" max="11258" width="29" customWidth="1"/>
    <col min="11259" max="11259" width="9.125" customWidth="1"/>
    <col min="11260" max="11260" width="8.875" customWidth="1"/>
    <col min="11261" max="11261" width="9.5" customWidth="1"/>
    <col min="11262" max="11262" width="8" customWidth="1"/>
    <col min="11263" max="11263" width="9.25" customWidth="1"/>
    <col min="11264" max="11264" width="8.75" customWidth="1"/>
    <col min="11265" max="11265" width="8.875" customWidth="1"/>
    <col min="11266" max="11266" width="9.75" customWidth="1"/>
    <col min="11267" max="11268" width="9.25" customWidth="1"/>
    <col min="11514" max="11514" width="29" customWidth="1"/>
    <col min="11515" max="11515" width="9.125" customWidth="1"/>
    <col min="11516" max="11516" width="8.875" customWidth="1"/>
    <col min="11517" max="11517" width="9.5" customWidth="1"/>
    <col min="11518" max="11518" width="8" customWidth="1"/>
    <col min="11519" max="11519" width="9.25" customWidth="1"/>
    <col min="11520" max="11520" width="8.75" customWidth="1"/>
    <col min="11521" max="11521" width="8.875" customWidth="1"/>
    <col min="11522" max="11522" width="9.75" customWidth="1"/>
    <col min="11523" max="11524" width="9.25" customWidth="1"/>
    <col min="11770" max="11770" width="29" customWidth="1"/>
    <col min="11771" max="11771" width="9.125" customWidth="1"/>
    <col min="11772" max="11772" width="8.875" customWidth="1"/>
    <col min="11773" max="11773" width="9.5" customWidth="1"/>
    <col min="11774" max="11774" width="8" customWidth="1"/>
    <col min="11775" max="11775" width="9.25" customWidth="1"/>
    <col min="11776" max="11776" width="8.75" customWidth="1"/>
    <col min="11777" max="11777" width="8.875" customWidth="1"/>
    <col min="11778" max="11778" width="9.75" customWidth="1"/>
    <col min="11779" max="11780" width="9.25" customWidth="1"/>
    <col min="12026" max="12026" width="29" customWidth="1"/>
    <col min="12027" max="12027" width="9.125" customWidth="1"/>
    <col min="12028" max="12028" width="8.875" customWidth="1"/>
    <col min="12029" max="12029" width="9.5" customWidth="1"/>
    <col min="12030" max="12030" width="8" customWidth="1"/>
    <col min="12031" max="12031" width="9.25" customWidth="1"/>
    <col min="12032" max="12032" width="8.75" customWidth="1"/>
    <col min="12033" max="12033" width="8.875" customWidth="1"/>
    <col min="12034" max="12034" width="9.75" customWidth="1"/>
    <col min="12035" max="12036" width="9.25" customWidth="1"/>
    <col min="12282" max="12282" width="29" customWidth="1"/>
    <col min="12283" max="12283" width="9.125" customWidth="1"/>
    <col min="12284" max="12284" width="8.875" customWidth="1"/>
    <col min="12285" max="12285" width="9.5" customWidth="1"/>
    <col min="12286" max="12286" width="8" customWidth="1"/>
    <col min="12287" max="12287" width="9.25" customWidth="1"/>
    <col min="12288" max="12288" width="8.75" customWidth="1"/>
    <col min="12289" max="12289" width="8.875" customWidth="1"/>
    <col min="12290" max="12290" width="9.75" customWidth="1"/>
    <col min="12291" max="12292" width="9.25" customWidth="1"/>
    <col min="12538" max="12538" width="29" customWidth="1"/>
    <col min="12539" max="12539" width="9.125" customWidth="1"/>
    <col min="12540" max="12540" width="8.875" customWidth="1"/>
    <col min="12541" max="12541" width="9.5" customWidth="1"/>
    <col min="12542" max="12542" width="8" customWidth="1"/>
    <col min="12543" max="12543" width="9.25" customWidth="1"/>
    <col min="12544" max="12544" width="8.75" customWidth="1"/>
    <col min="12545" max="12545" width="8.875" customWidth="1"/>
    <col min="12546" max="12546" width="9.75" customWidth="1"/>
    <col min="12547" max="12548" width="9.25" customWidth="1"/>
    <col min="12794" max="12794" width="29" customWidth="1"/>
    <col min="12795" max="12795" width="9.125" customWidth="1"/>
    <col min="12796" max="12796" width="8.875" customWidth="1"/>
    <col min="12797" max="12797" width="9.5" customWidth="1"/>
    <col min="12798" max="12798" width="8" customWidth="1"/>
    <col min="12799" max="12799" width="9.25" customWidth="1"/>
    <col min="12800" max="12800" width="8.75" customWidth="1"/>
    <col min="12801" max="12801" width="8.875" customWidth="1"/>
    <col min="12802" max="12802" width="9.75" customWidth="1"/>
    <col min="12803" max="12804" width="9.25" customWidth="1"/>
    <col min="13050" max="13050" width="29" customWidth="1"/>
    <col min="13051" max="13051" width="9.125" customWidth="1"/>
    <col min="13052" max="13052" width="8.875" customWidth="1"/>
    <col min="13053" max="13053" width="9.5" customWidth="1"/>
    <col min="13054" max="13054" width="8" customWidth="1"/>
    <col min="13055" max="13055" width="9.25" customWidth="1"/>
    <col min="13056" max="13056" width="8.75" customWidth="1"/>
    <col min="13057" max="13057" width="8.875" customWidth="1"/>
    <col min="13058" max="13058" width="9.75" customWidth="1"/>
    <col min="13059" max="13060" width="9.25" customWidth="1"/>
    <col min="13306" max="13306" width="29" customWidth="1"/>
    <col min="13307" max="13307" width="9.125" customWidth="1"/>
    <col min="13308" max="13308" width="8.875" customWidth="1"/>
    <col min="13309" max="13309" width="9.5" customWidth="1"/>
    <col min="13310" max="13310" width="8" customWidth="1"/>
    <col min="13311" max="13311" width="9.25" customWidth="1"/>
    <col min="13312" max="13312" width="8.75" customWidth="1"/>
    <col min="13313" max="13313" width="8.875" customWidth="1"/>
    <col min="13314" max="13314" width="9.75" customWidth="1"/>
    <col min="13315" max="13316" width="9.25" customWidth="1"/>
    <col min="13562" max="13562" width="29" customWidth="1"/>
    <col min="13563" max="13563" width="9.125" customWidth="1"/>
    <col min="13564" max="13564" width="8.875" customWidth="1"/>
    <col min="13565" max="13565" width="9.5" customWidth="1"/>
    <col min="13566" max="13566" width="8" customWidth="1"/>
    <col min="13567" max="13567" width="9.25" customWidth="1"/>
    <col min="13568" max="13568" width="8.75" customWidth="1"/>
    <col min="13569" max="13569" width="8.875" customWidth="1"/>
    <col min="13570" max="13570" width="9.75" customWidth="1"/>
    <col min="13571" max="13572" width="9.25" customWidth="1"/>
    <col min="13818" max="13818" width="29" customWidth="1"/>
    <col min="13819" max="13819" width="9.125" customWidth="1"/>
    <col min="13820" max="13820" width="8.875" customWidth="1"/>
    <col min="13821" max="13821" width="9.5" customWidth="1"/>
    <col min="13822" max="13822" width="8" customWidth="1"/>
    <col min="13823" max="13823" width="9.25" customWidth="1"/>
    <col min="13824" max="13824" width="8.75" customWidth="1"/>
    <col min="13825" max="13825" width="8.875" customWidth="1"/>
    <col min="13826" max="13826" width="9.75" customWidth="1"/>
    <col min="13827" max="13828" width="9.25" customWidth="1"/>
    <col min="14074" max="14074" width="29" customWidth="1"/>
    <col min="14075" max="14075" width="9.125" customWidth="1"/>
    <col min="14076" max="14076" width="8.875" customWidth="1"/>
    <col min="14077" max="14077" width="9.5" customWidth="1"/>
    <col min="14078" max="14078" width="8" customWidth="1"/>
    <col min="14079" max="14079" width="9.25" customWidth="1"/>
    <col min="14080" max="14080" width="8.75" customWidth="1"/>
    <col min="14081" max="14081" width="8.875" customWidth="1"/>
    <col min="14082" max="14082" width="9.75" customWidth="1"/>
    <col min="14083" max="14084" width="9.25" customWidth="1"/>
    <col min="14330" max="14330" width="29" customWidth="1"/>
    <col min="14331" max="14331" width="9.125" customWidth="1"/>
    <col min="14332" max="14332" width="8.875" customWidth="1"/>
    <col min="14333" max="14333" width="9.5" customWidth="1"/>
    <col min="14334" max="14334" width="8" customWidth="1"/>
    <col min="14335" max="14335" width="9.25" customWidth="1"/>
    <col min="14336" max="14336" width="8.75" customWidth="1"/>
    <col min="14337" max="14337" width="8.875" customWidth="1"/>
    <col min="14338" max="14338" width="9.75" customWidth="1"/>
    <col min="14339" max="14340" width="9.25" customWidth="1"/>
    <col min="14586" max="14586" width="29" customWidth="1"/>
    <col min="14587" max="14587" width="9.125" customWidth="1"/>
    <col min="14588" max="14588" width="8.875" customWidth="1"/>
    <col min="14589" max="14589" width="9.5" customWidth="1"/>
    <col min="14590" max="14590" width="8" customWidth="1"/>
    <col min="14591" max="14591" width="9.25" customWidth="1"/>
    <col min="14592" max="14592" width="8.75" customWidth="1"/>
    <col min="14593" max="14593" width="8.875" customWidth="1"/>
    <col min="14594" max="14594" width="9.75" customWidth="1"/>
    <col min="14595" max="14596" width="9.25" customWidth="1"/>
    <col min="14842" max="14842" width="29" customWidth="1"/>
    <col min="14843" max="14843" width="9.125" customWidth="1"/>
    <col min="14844" max="14844" width="8.875" customWidth="1"/>
    <col min="14845" max="14845" width="9.5" customWidth="1"/>
    <col min="14846" max="14846" width="8" customWidth="1"/>
    <col min="14847" max="14847" width="9.25" customWidth="1"/>
    <col min="14848" max="14848" width="8.75" customWidth="1"/>
    <col min="14849" max="14849" width="8.875" customWidth="1"/>
    <col min="14850" max="14850" width="9.75" customWidth="1"/>
    <col min="14851" max="14852" width="9.25" customWidth="1"/>
    <col min="15098" max="15098" width="29" customWidth="1"/>
    <col min="15099" max="15099" width="9.125" customWidth="1"/>
    <col min="15100" max="15100" width="8.875" customWidth="1"/>
    <col min="15101" max="15101" width="9.5" customWidth="1"/>
    <col min="15102" max="15102" width="8" customWidth="1"/>
    <col min="15103" max="15103" width="9.25" customWidth="1"/>
    <col min="15104" max="15104" width="8.75" customWidth="1"/>
    <col min="15105" max="15105" width="8.875" customWidth="1"/>
    <col min="15106" max="15106" width="9.75" customWidth="1"/>
    <col min="15107" max="15108" width="9.25" customWidth="1"/>
    <col min="15354" max="15354" width="29" customWidth="1"/>
    <col min="15355" max="15355" width="9.125" customWidth="1"/>
    <col min="15356" max="15356" width="8.875" customWidth="1"/>
    <col min="15357" max="15357" width="9.5" customWidth="1"/>
    <col min="15358" max="15358" width="8" customWidth="1"/>
    <col min="15359" max="15359" width="9.25" customWidth="1"/>
    <col min="15360" max="15360" width="8.75" customWidth="1"/>
    <col min="15361" max="15361" width="8.875" customWidth="1"/>
    <col min="15362" max="15362" width="9.75" customWidth="1"/>
    <col min="15363" max="15364" width="9.25" customWidth="1"/>
    <col min="15610" max="15610" width="29" customWidth="1"/>
    <col min="15611" max="15611" width="9.125" customWidth="1"/>
    <col min="15612" max="15612" width="8.875" customWidth="1"/>
    <col min="15613" max="15613" width="9.5" customWidth="1"/>
    <col min="15614" max="15614" width="8" customWidth="1"/>
    <col min="15615" max="15615" width="9.25" customWidth="1"/>
    <col min="15616" max="15616" width="8.75" customWidth="1"/>
    <col min="15617" max="15617" width="8.875" customWidth="1"/>
    <col min="15618" max="15618" width="9.75" customWidth="1"/>
    <col min="15619" max="15620" width="9.25" customWidth="1"/>
    <col min="15866" max="15866" width="29" customWidth="1"/>
    <col min="15867" max="15867" width="9.125" customWidth="1"/>
    <col min="15868" max="15868" width="8.875" customWidth="1"/>
    <col min="15869" max="15869" width="9.5" customWidth="1"/>
    <col min="15870" max="15870" width="8" customWidth="1"/>
    <col min="15871" max="15871" width="9.25" customWidth="1"/>
    <col min="15872" max="15872" width="8.75" customWidth="1"/>
    <col min="15873" max="15873" width="8.875" customWidth="1"/>
    <col min="15874" max="15874" width="9.75" customWidth="1"/>
    <col min="15875" max="15876" width="9.25" customWidth="1"/>
    <col min="16122" max="16122" width="29" customWidth="1"/>
    <col min="16123" max="16123" width="9.125" customWidth="1"/>
    <col min="16124" max="16124" width="8.875" customWidth="1"/>
    <col min="16125" max="16125" width="9.5" customWidth="1"/>
    <col min="16126" max="16126" width="8" customWidth="1"/>
    <col min="16127" max="16127" width="9.25" customWidth="1"/>
    <col min="16128" max="16128" width="8.75" customWidth="1"/>
    <col min="16129" max="16129" width="8.875" customWidth="1"/>
    <col min="16130" max="16130" width="9.75" customWidth="1"/>
    <col min="16131" max="16132" width="9.25" customWidth="1"/>
  </cols>
  <sheetData>
    <row r="1" spans="1:4" ht="27">
      <c r="A1" s="98" t="s">
        <v>143</v>
      </c>
      <c r="B1" s="98"/>
      <c r="C1" s="98"/>
      <c r="D1" s="98"/>
    </row>
    <row r="2" spans="1:4" ht="18" customHeight="1">
      <c r="A2" t="s">
        <v>76</v>
      </c>
      <c r="D2" s="45" t="s">
        <v>52</v>
      </c>
    </row>
    <row r="3" spans="1:4" ht="21" customHeight="1">
      <c r="A3" s="99" t="s">
        <v>53</v>
      </c>
      <c r="B3" s="99" t="s">
        <v>142</v>
      </c>
      <c r="C3" s="101" t="s">
        <v>140</v>
      </c>
      <c r="D3" s="99" t="s">
        <v>141</v>
      </c>
    </row>
    <row r="4" spans="1:4" ht="12.75" customHeight="1">
      <c r="A4" s="100"/>
      <c r="B4" s="100"/>
      <c r="C4" s="102"/>
      <c r="D4" s="100"/>
    </row>
    <row r="5" spans="1:4" ht="20.100000000000001" customHeight="1">
      <c r="A5" s="11" t="s">
        <v>54</v>
      </c>
      <c r="B5" s="46">
        <f>SUM(B6:B26)</f>
        <v>540640</v>
      </c>
      <c r="C5" s="47">
        <f t="shared" ref="C5" si="0">SUM(C6:C26)</f>
        <v>-24090</v>
      </c>
      <c r="D5" s="46">
        <f>SUM(D6:D26)</f>
        <v>516550</v>
      </c>
    </row>
    <row r="6" spans="1:4" ht="20.100000000000001" customHeight="1">
      <c r="A6" s="12" t="s">
        <v>55</v>
      </c>
      <c r="B6" s="47">
        <v>48426</v>
      </c>
      <c r="C6" s="47"/>
      <c r="D6" s="47">
        <f>B6+C6</f>
        <v>48426</v>
      </c>
    </row>
    <row r="7" spans="1:4" ht="20.100000000000001" customHeight="1">
      <c r="A7" s="12" t="s">
        <v>56</v>
      </c>
      <c r="B7" s="47">
        <v>40396</v>
      </c>
      <c r="C7" s="47"/>
      <c r="D7" s="47">
        <f t="shared" ref="D7:D26" si="1">B7+C7</f>
        <v>40396</v>
      </c>
    </row>
    <row r="8" spans="1:4" ht="20.100000000000001" customHeight="1">
      <c r="A8" s="12" t="s">
        <v>57</v>
      </c>
      <c r="B8" s="47">
        <v>156919</v>
      </c>
      <c r="C8" s="47"/>
      <c r="D8" s="47">
        <f t="shared" si="1"/>
        <v>156919</v>
      </c>
    </row>
    <row r="9" spans="1:4" ht="20.100000000000001" customHeight="1">
      <c r="A9" s="12" t="s">
        <v>58</v>
      </c>
      <c r="B9" s="47">
        <v>1124</v>
      </c>
      <c r="C9" s="47"/>
      <c r="D9" s="47">
        <f t="shared" si="1"/>
        <v>1124</v>
      </c>
    </row>
    <row r="10" spans="1:4" ht="20.100000000000001" customHeight="1">
      <c r="A10" s="12" t="s">
        <v>59</v>
      </c>
      <c r="B10" s="47">
        <v>11755</v>
      </c>
      <c r="C10" s="47"/>
      <c r="D10" s="47">
        <f t="shared" si="1"/>
        <v>11755</v>
      </c>
    </row>
    <row r="11" spans="1:4" ht="20.100000000000001" customHeight="1">
      <c r="A11" s="12" t="s">
        <v>60</v>
      </c>
      <c r="B11" s="47">
        <v>43956</v>
      </c>
      <c r="C11" s="47">
        <v>-1039</v>
      </c>
      <c r="D11" s="47">
        <f t="shared" si="1"/>
        <v>42917</v>
      </c>
    </row>
    <row r="12" spans="1:4" ht="20.100000000000001" customHeight="1">
      <c r="A12" s="12" t="s">
        <v>61</v>
      </c>
      <c r="B12" s="44">
        <v>53643</v>
      </c>
      <c r="C12" s="47">
        <v>-3300</v>
      </c>
      <c r="D12" s="47">
        <f t="shared" si="1"/>
        <v>50343</v>
      </c>
    </row>
    <row r="13" spans="1:4" ht="20.100000000000001" customHeight="1">
      <c r="A13" s="12" t="s">
        <v>62</v>
      </c>
      <c r="B13" s="47">
        <v>5056</v>
      </c>
      <c r="C13" s="47"/>
      <c r="D13" s="47">
        <f t="shared" si="1"/>
        <v>5056</v>
      </c>
    </row>
    <row r="14" spans="1:4" ht="20.100000000000001" customHeight="1">
      <c r="A14" s="12" t="s">
        <v>63</v>
      </c>
      <c r="B14" s="47">
        <v>32411</v>
      </c>
      <c r="C14" s="47"/>
      <c r="D14" s="47">
        <f t="shared" si="1"/>
        <v>32411</v>
      </c>
    </row>
    <row r="15" spans="1:4" ht="20.100000000000001" customHeight="1">
      <c r="A15" s="12" t="s">
        <v>64</v>
      </c>
      <c r="B15" s="47">
        <v>49245</v>
      </c>
      <c r="C15" s="47">
        <v>-7780</v>
      </c>
      <c r="D15" s="47">
        <f t="shared" si="1"/>
        <v>41465</v>
      </c>
    </row>
    <row r="16" spans="1:4" ht="20.100000000000001" customHeight="1">
      <c r="A16" s="12" t="s">
        <v>65</v>
      </c>
      <c r="B16" s="47">
        <v>25414</v>
      </c>
      <c r="C16" s="47">
        <v>-11971</v>
      </c>
      <c r="D16" s="47">
        <f t="shared" si="1"/>
        <v>13443</v>
      </c>
    </row>
    <row r="17" spans="1:5" ht="20.100000000000001" customHeight="1">
      <c r="A17" s="12" t="s">
        <v>66</v>
      </c>
      <c r="B17" s="47">
        <v>400</v>
      </c>
      <c r="C17" s="47"/>
      <c r="D17" s="47">
        <f t="shared" si="1"/>
        <v>400</v>
      </c>
    </row>
    <row r="18" spans="1:5" ht="20.100000000000001" customHeight="1">
      <c r="A18" s="12" t="s">
        <v>67</v>
      </c>
      <c r="B18" s="47">
        <v>711</v>
      </c>
      <c r="C18" s="47"/>
      <c r="D18" s="47">
        <f t="shared" si="1"/>
        <v>711</v>
      </c>
    </row>
    <row r="19" spans="1:5" ht="20.100000000000001" customHeight="1">
      <c r="A19" s="12" t="s">
        <v>68</v>
      </c>
      <c r="B19" s="47">
        <v>165</v>
      </c>
      <c r="C19" s="47"/>
      <c r="D19" s="47">
        <f t="shared" si="1"/>
        <v>165</v>
      </c>
    </row>
    <row r="20" spans="1:5" ht="20.100000000000001" customHeight="1">
      <c r="A20" s="12" t="s">
        <v>69</v>
      </c>
      <c r="B20" s="47">
        <v>5798</v>
      </c>
      <c r="C20" s="47"/>
      <c r="D20" s="47">
        <f t="shared" si="1"/>
        <v>5798</v>
      </c>
    </row>
    <row r="21" spans="1:5" ht="20.100000000000001" customHeight="1">
      <c r="A21" s="12" t="s">
        <v>70</v>
      </c>
      <c r="B21" s="47">
        <v>14911</v>
      </c>
      <c r="C21" s="47"/>
      <c r="D21" s="47">
        <f t="shared" si="1"/>
        <v>14911</v>
      </c>
    </row>
    <row r="22" spans="1:5" ht="20.100000000000001" customHeight="1">
      <c r="A22" s="12" t="s">
        <v>71</v>
      </c>
      <c r="B22" s="47">
        <v>4882</v>
      </c>
      <c r="C22" s="47"/>
      <c r="D22" s="47">
        <f t="shared" si="1"/>
        <v>4882</v>
      </c>
    </row>
    <row r="23" spans="1:5" ht="20.100000000000001" customHeight="1">
      <c r="A23" s="12" t="s">
        <v>108</v>
      </c>
      <c r="B23" s="47">
        <v>2523</v>
      </c>
      <c r="C23" s="47"/>
      <c r="D23" s="47">
        <f t="shared" si="1"/>
        <v>2523</v>
      </c>
    </row>
    <row r="24" spans="1:5" ht="20.100000000000001" customHeight="1">
      <c r="A24" s="12" t="s">
        <v>137</v>
      </c>
      <c r="B24" s="47">
        <v>2000</v>
      </c>
      <c r="C24" s="47"/>
      <c r="D24" s="47">
        <f t="shared" si="1"/>
        <v>2000</v>
      </c>
    </row>
    <row r="25" spans="1:5" ht="20.100000000000001" customHeight="1">
      <c r="A25" s="12" t="s">
        <v>138</v>
      </c>
      <c r="B25" s="47">
        <v>1600</v>
      </c>
      <c r="C25" s="47"/>
      <c r="D25" s="47">
        <f t="shared" si="1"/>
        <v>1600</v>
      </c>
    </row>
    <row r="26" spans="1:5" ht="20.100000000000001" customHeight="1">
      <c r="A26" s="12" t="s">
        <v>139</v>
      </c>
      <c r="B26" s="47">
        <v>39305</v>
      </c>
      <c r="C26" s="47"/>
      <c r="D26" s="47">
        <f t="shared" si="1"/>
        <v>39305</v>
      </c>
    </row>
    <row r="27" spans="1:5" ht="15.75" customHeight="1">
      <c r="A27" s="96"/>
      <c r="B27" s="97"/>
      <c r="C27" s="97"/>
      <c r="D27" s="97"/>
      <c r="E27" s="13"/>
    </row>
    <row r="140" spans="1:1" ht="32.25" customHeight="1">
      <c r="A140" s="14" t="s">
        <v>72</v>
      </c>
    </row>
    <row r="146" ht="38.25" customHeight="1"/>
  </sheetData>
  <mergeCells count="6">
    <mergeCell ref="A27:D27"/>
    <mergeCell ref="A1:D1"/>
    <mergeCell ref="A3:A4"/>
    <mergeCell ref="B3:B4"/>
    <mergeCell ref="D3:D4"/>
    <mergeCell ref="C3:C4"/>
  </mergeCells>
  <phoneticPr fontId="5" type="noConversion"/>
  <printOptions horizontalCentered="1"/>
  <pageMargins left="0.51181102362204722" right="0.31496062992125984" top="0.31496062992125984" bottom="0.39370078740157483" header="0.15748031496062992" footer="0.15748031496062992"/>
  <pageSetup paperSize="9" orientation="landscape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showZeros="0" zoomScale="110" zoomScaleNormal="110" workbookViewId="0">
      <pane xSplit="1" ySplit="5" topLeftCell="B6" activePane="bottomRight" state="frozen"/>
      <selection sqref="A1:AD1"/>
      <selection pane="topRight" sqref="A1:AD1"/>
      <selection pane="bottomLeft" sqref="A1:AD1"/>
      <selection pane="bottomRight" activeCell="M13" sqref="M13"/>
    </sheetView>
  </sheetViews>
  <sheetFormatPr defaultRowHeight="14.25"/>
  <cols>
    <col min="1" max="1" width="30.625" customWidth="1"/>
    <col min="2" max="2" width="14" style="31" customWidth="1"/>
    <col min="3" max="4" width="13.75" style="18" customWidth="1"/>
    <col min="5" max="5" width="36.75" customWidth="1"/>
    <col min="6" max="6" width="11.125" customWidth="1"/>
    <col min="7" max="7" width="11.375" customWidth="1"/>
    <col min="8" max="9" width="11.125" customWidth="1"/>
  </cols>
  <sheetData>
    <row r="1" spans="1:9" ht="35.25" customHeight="1">
      <c r="A1" s="103" t="s">
        <v>136</v>
      </c>
      <c r="B1" s="104"/>
      <c r="C1" s="104"/>
      <c r="D1" s="104"/>
      <c r="E1" s="104"/>
      <c r="F1" s="104"/>
      <c r="G1" s="104"/>
      <c r="H1" s="104"/>
      <c r="I1" s="104"/>
    </row>
    <row r="2" spans="1:9" s="19" customFormat="1" ht="22.5" customHeight="1">
      <c r="A2" s="16" t="s">
        <v>77</v>
      </c>
      <c r="B2" s="17"/>
      <c r="C2" s="18"/>
      <c r="D2" s="18"/>
      <c r="I2" s="19" t="s">
        <v>78</v>
      </c>
    </row>
    <row r="3" spans="1:9" ht="12" customHeight="1">
      <c r="A3" s="105" t="s">
        <v>79</v>
      </c>
      <c r="B3" s="106" t="s">
        <v>144</v>
      </c>
      <c r="C3" s="108" t="s">
        <v>80</v>
      </c>
      <c r="D3" s="111" t="s">
        <v>109</v>
      </c>
      <c r="E3" s="20"/>
      <c r="F3" s="106" t="s">
        <v>144</v>
      </c>
      <c r="G3" s="113" t="s">
        <v>80</v>
      </c>
      <c r="H3" s="113"/>
      <c r="I3" s="111" t="s">
        <v>109</v>
      </c>
    </row>
    <row r="4" spans="1:9" ht="8.25" customHeight="1">
      <c r="A4" s="105"/>
      <c r="B4" s="107"/>
      <c r="C4" s="109"/>
      <c r="D4" s="109"/>
      <c r="E4" s="21" t="s">
        <v>81</v>
      </c>
      <c r="F4" s="112"/>
      <c r="G4" s="113"/>
      <c r="H4" s="113"/>
      <c r="I4" s="109"/>
    </row>
    <row r="5" spans="1:9" ht="33.75" customHeight="1">
      <c r="A5" s="105"/>
      <c r="B5" s="107"/>
      <c r="C5" s="110"/>
      <c r="D5" s="110"/>
      <c r="E5" s="22" t="s">
        <v>82</v>
      </c>
      <c r="F5" s="112"/>
      <c r="G5" s="43" t="s">
        <v>148</v>
      </c>
      <c r="H5" s="23" t="s">
        <v>83</v>
      </c>
      <c r="I5" s="110"/>
    </row>
    <row r="6" spans="1:9" ht="20.100000000000001" customHeight="1">
      <c r="A6" s="24" t="s">
        <v>84</v>
      </c>
      <c r="B6" s="29">
        <f>SUM(B7:B23)</f>
        <v>165400</v>
      </c>
      <c r="C6" s="29">
        <f t="shared" ref="C6:D6" si="0">SUM(C7:C23)</f>
        <v>-48400</v>
      </c>
      <c r="D6" s="29">
        <f t="shared" si="0"/>
        <v>117000</v>
      </c>
      <c r="E6" s="25" t="s">
        <v>85</v>
      </c>
      <c r="F6" s="56">
        <f>SUM(F7:F26)</f>
        <v>81007</v>
      </c>
      <c r="G6" s="56">
        <f t="shared" ref="G6:I6" si="1">SUM(G7:G26)</f>
        <v>-15201</v>
      </c>
      <c r="H6" s="56">
        <f t="shared" si="1"/>
        <v>205500</v>
      </c>
      <c r="I6" s="56">
        <f t="shared" si="1"/>
        <v>271306</v>
      </c>
    </row>
    <row r="7" spans="1:9" ht="20.100000000000001" customHeight="1">
      <c r="A7" s="26" t="s">
        <v>86</v>
      </c>
      <c r="B7" s="29"/>
      <c r="C7" s="60"/>
      <c r="D7" s="60">
        <f>B7+C7</f>
        <v>0</v>
      </c>
      <c r="E7" s="38" t="s">
        <v>110</v>
      </c>
      <c r="F7" s="27"/>
      <c r="G7" s="27"/>
      <c r="H7" s="27"/>
      <c r="I7" s="61"/>
    </row>
    <row r="8" spans="1:9" ht="20.100000000000001" customHeight="1">
      <c r="A8" s="26" t="s">
        <v>87</v>
      </c>
      <c r="B8" s="29"/>
      <c r="C8" s="60"/>
      <c r="D8" s="60">
        <f t="shared" ref="D8:D31" si="2">B8+C8</f>
        <v>0</v>
      </c>
      <c r="E8" s="38" t="s">
        <v>111</v>
      </c>
      <c r="F8" s="27">
        <v>104</v>
      </c>
      <c r="G8" s="61">
        <v>3500</v>
      </c>
      <c r="H8" s="61"/>
      <c r="I8" s="61">
        <f>F8+G8+H8</f>
        <v>3604</v>
      </c>
    </row>
    <row r="9" spans="1:9" ht="20.100000000000001" customHeight="1">
      <c r="A9" s="26" t="s">
        <v>88</v>
      </c>
      <c r="B9" s="29"/>
      <c r="C9" s="60"/>
      <c r="D9" s="60">
        <f t="shared" si="2"/>
        <v>0</v>
      </c>
      <c r="E9" s="38" t="s">
        <v>112</v>
      </c>
      <c r="F9" s="27">
        <v>77</v>
      </c>
      <c r="G9" s="61">
        <v>40</v>
      </c>
      <c r="H9" s="61"/>
      <c r="I9" s="61">
        <f t="shared" ref="I9:I26" si="3">F9+G9+H9</f>
        <v>117</v>
      </c>
    </row>
    <row r="10" spans="1:9" ht="20.100000000000001" customHeight="1">
      <c r="A10" s="26" t="s">
        <v>89</v>
      </c>
      <c r="B10" s="27">
        <v>155789</v>
      </c>
      <c r="C10" s="27">
        <f>D10-B10</f>
        <v>-48539</v>
      </c>
      <c r="D10" s="60">
        <v>107250</v>
      </c>
      <c r="E10" s="38" t="s">
        <v>113</v>
      </c>
      <c r="F10" s="27"/>
      <c r="G10" s="27"/>
      <c r="H10" s="27"/>
      <c r="I10" s="61">
        <f t="shared" si="3"/>
        <v>0</v>
      </c>
    </row>
    <row r="11" spans="1:9" ht="20.100000000000001" customHeight="1">
      <c r="A11" s="26" t="s">
        <v>90</v>
      </c>
      <c r="B11" s="29"/>
      <c r="C11" s="27"/>
      <c r="D11" s="60">
        <f t="shared" ref="D11:D21" si="4">B11+C11</f>
        <v>0</v>
      </c>
      <c r="E11" s="38" t="s">
        <v>114</v>
      </c>
      <c r="F11" s="61">
        <v>60256</v>
      </c>
      <c r="G11" s="61">
        <f>-15000-1631</f>
        <v>-16631</v>
      </c>
      <c r="H11" s="61"/>
      <c r="I11" s="61">
        <f t="shared" si="3"/>
        <v>43625</v>
      </c>
    </row>
    <row r="12" spans="1:9" ht="20.100000000000001" customHeight="1">
      <c r="A12" s="26" t="s">
        <v>91</v>
      </c>
      <c r="B12" s="29">
        <v>1320</v>
      </c>
      <c r="C12" s="27">
        <f t="shared" ref="C12:C22" si="5">D12-B12</f>
        <v>0</v>
      </c>
      <c r="D12" s="60">
        <v>1320</v>
      </c>
      <c r="E12" s="38" t="s">
        <v>115</v>
      </c>
      <c r="F12" s="27"/>
      <c r="G12" s="61"/>
      <c r="H12" s="61"/>
      <c r="I12" s="61">
        <f t="shared" si="3"/>
        <v>0</v>
      </c>
    </row>
    <row r="13" spans="1:9" ht="20.100000000000001" customHeight="1">
      <c r="A13" s="26" t="s">
        <v>92</v>
      </c>
      <c r="B13" s="29">
        <v>541</v>
      </c>
      <c r="C13" s="27">
        <f t="shared" si="5"/>
        <v>-1</v>
      </c>
      <c r="D13" s="60">
        <v>540</v>
      </c>
      <c r="E13" s="38" t="s">
        <v>116</v>
      </c>
      <c r="F13" s="27">
        <v>400</v>
      </c>
      <c r="G13" s="61">
        <v>-400</v>
      </c>
      <c r="H13" s="61"/>
      <c r="I13" s="61">
        <f t="shared" si="3"/>
        <v>0</v>
      </c>
    </row>
    <row r="14" spans="1:9" ht="20.100000000000001" customHeight="1">
      <c r="A14" s="26" t="s">
        <v>93</v>
      </c>
      <c r="B14" s="29"/>
      <c r="C14" s="27"/>
      <c r="D14" s="60">
        <f t="shared" si="4"/>
        <v>0</v>
      </c>
      <c r="E14" s="38" t="s">
        <v>117</v>
      </c>
      <c r="F14" s="27"/>
      <c r="G14" s="61"/>
      <c r="H14" s="61"/>
      <c r="I14" s="61">
        <f t="shared" si="3"/>
        <v>0</v>
      </c>
    </row>
    <row r="15" spans="1:9" ht="20.100000000000001" customHeight="1">
      <c r="A15" s="26" t="s">
        <v>94</v>
      </c>
      <c r="B15" s="29">
        <v>3640</v>
      </c>
      <c r="C15" s="27">
        <f t="shared" si="5"/>
        <v>0</v>
      </c>
      <c r="D15" s="60">
        <v>3640</v>
      </c>
      <c r="E15" s="38" t="s">
        <v>118</v>
      </c>
      <c r="F15" s="27"/>
      <c r="G15" s="61"/>
      <c r="H15" s="61"/>
      <c r="I15" s="61">
        <f t="shared" si="3"/>
        <v>0</v>
      </c>
    </row>
    <row r="16" spans="1:9" ht="20.100000000000001" customHeight="1">
      <c r="A16" s="26" t="s">
        <v>95</v>
      </c>
      <c r="B16" s="29">
        <v>3150</v>
      </c>
      <c r="C16" s="27">
        <f t="shared" si="5"/>
        <v>0</v>
      </c>
      <c r="D16" s="60">
        <v>3150</v>
      </c>
      <c r="E16" s="38" t="s">
        <v>119</v>
      </c>
      <c r="F16" s="27">
        <v>3640</v>
      </c>
      <c r="G16" s="61">
        <v>-3640</v>
      </c>
      <c r="H16" s="61"/>
      <c r="I16" s="61">
        <f t="shared" si="3"/>
        <v>0</v>
      </c>
    </row>
    <row r="17" spans="1:9" ht="20.100000000000001" customHeight="1">
      <c r="A17" s="26" t="s">
        <v>96</v>
      </c>
      <c r="B17" s="29"/>
      <c r="C17" s="27"/>
      <c r="D17" s="60">
        <f t="shared" si="4"/>
        <v>0</v>
      </c>
      <c r="E17" s="38" t="s">
        <v>120</v>
      </c>
      <c r="F17" s="27">
        <v>28</v>
      </c>
      <c r="G17" s="61">
        <v>80</v>
      </c>
      <c r="H17" s="61"/>
      <c r="I17" s="61">
        <f t="shared" si="3"/>
        <v>108</v>
      </c>
    </row>
    <row r="18" spans="1:9" ht="20.100000000000001" customHeight="1">
      <c r="A18" s="26" t="s">
        <v>97</v>
      </c>
      <c r="B18" s="29"/>
      <c r="C18" s="27"/>
      <c r="D18" s="60">
        <f t="shared" si="4"/>
        <v>0</v>
      </c>
      <c r="E18" s="38" t="s">
        <v>121</v>
      </c>
      <c r="F18" s="27"/>
      <c r="G18" s="61"/>
      <c r="H18" s="61"/>
      <c r="I18" s="61">
        <f t="shared" si="3"/>
        <v>0</v>
      </c>
    </row>
    <row r="19" spans="1:9" ht="20.100000000000001" customHeight="1">
      <c r="A19" s="26" t="s">
        <v>98</v>
      </c>
      <c r="B19" s="29"/>
      <c r="C19" s="27"/>
      <c r="D19" s="60">
        <f t="shared" si="4"/>
        <v>0</v>
      </c>
      <c r="E19" s="38" t="s">
        <v>122</v>
      </c>
      <c r="F19" s="27"/>
      <c r="G19" s="61"/>
      <c r="H19" s="61"/>
      <c r="I19" s="61">
        <f t="shared" si="3"/>
        <v>0</v>
      </c>
    </row>
    <row r="20" spans="1:9" ht="20.100000000000001" customHeight="1">
      <c r="A20" s="26" t="s">
        <v>99</v>
      </c>
      <c r="B20" s="29"/>
      <c r="C20" s="27"/>
      <c r="D20" s="60">
        <f t="shared" si="4"/>
        <v>0</v>
      </c>
      <c r="E20" s="38" t="s">
        <v>123</v>
      </c>
      <c r="F20" s="27"/>
      <c r="G20" s="61"/>
      <c r="H20" s="61"/>
      <c r="I20" s="61">
        <f t="shared" si="3"/>
        <v>0</v>
      </c>
    </row>
    <row r="21" spans="1:9" ht="20.100000000000001" customHeight="1">
      <c r="A21" s="26" t="s">
        <v>100</v>
      </c>
      <c r="B21" s="29">
        <v>0</v>
      </c>
      <c r="C21" s="27"/>
      <c r="D21" s="60">
        <f t="shared" si="4"/>
        <v>0</v>
      </c>
      <c r="E21" s="38" t="s">
        <v>124</v>
      </c>
      <c r="F21" s="27"/>
      <c r="G21" s="61"/>
      <c r="H21" s="61"/>
      <c r="I21" s="61">
        <f t="shared" si="3"/>
        <v>0</v>
      </c>
    </row>
    <row r="22" spans="1:9" ht="20.100000000000001" customHeight="1">
      <c r="A22" s="26" t="s">
        <v>101</v>
      </c>
      <c r="B22" s="29">
        <v>960</v>
      </c>
      <c r="C22" s="27">
        <f t="shared" si="5"/>
        <v>140</v>
      </c>
      <c r="D22" s="60">
        <v>1100</v>
      </c>
      <c r="E22" s="38" t="s">
        <v>125</v>
      </c>
      <c r="F22" s="61">
        <v>1352</v>
      </c>
      <c r="G22" s="61"/>
      <c r="H22" s="61"/>
      <c r="I22" s="61">
        <f t="shared" si="3"/>
        <v>1352</v>
      </c>
    </row>
    <row r="23" spans="1:9" ht="20.100000000000001" customHeight="1">
      <c r="A23" s="26" t="s">
        <v>102</v>
      </c>
      <c r="B23" s="29"/>
      <c r="C23" s="60"/>
      <c r="D23" s="60"/>
      <c r="E23" s="38" t="s">
        <v>126</v>
      </c>
      <c r="F23" s="27">
        <v>3150</v>
      </c>
      <c r="G23" s="61">
        <v>1850</v>
      </c>
      <c r="H23" s="61"/>
      <c r="I23" s="61">
        <f t="shared" si="3"/>
        <v>5000</v>
      </c>
    </row>
    <row r="24" spans="1:9" ht="20.100000000000001" customHeight="1">
      <c r="A24" s="26"/>
      <c r="B24" s="29"/>
      <c r="C24" s="60"/>
      <c r="D24" s="60"/>
      <c r="E24" s="39" t="s">
        <v>127</v>
      </c>
      <c r="F24" s="27"/>
      <c r="G24" s="61"/>
      <c r="H24" s="61"/>
      <c r="I24" s="61">
        <f t="shared" si="3"/>
        <v>0</v>
      </c>
    </row>
    <row r="25" spans="1:9" ht="20.100000000000001" customHeight="1">
      <c r="A25" s="28"/>
      <c r="B25" s="29"/>
      <c r="C25" s="60"/>
      <c r="D25" s="60"/>
      <c r="E25" s="58" t="s">
        <v>146</v>
      </c>
      <c r="F25" s="60">
        <v>12000</v>
      </c>
      <c r="G25" s="27"/>
      <c r="H25" s="27"/>
      <c r="I25" s="61">
        <f t="shared" si="3"/>
        <v>12000</v>
      </c>
    </row>
    <row r="26" spans="1:9" ht="20.100000000000001" customHeight="1">
      <c r="A26" s="28"/>
      <c r="B26" s="29"/>
      <c r="C26" s="60"/>
      <c r="D26" s="60"/>
      <c r="E26" s="39" t="s">
        <v>128</v>
      </c>
      <c r="F26" s="27"/>
      <c r="G26" s="61"/>
      <c r="H26" s="61">
        <v>205500</v>
      </c>
      <c r="I26" s="61">
        <f t="shared" si="3"/>
        <v>205500</v>
      </c>
    </row>
    <row r="27" spans="1:9" ht="20.100000000000001" customHeight="1">
      <c r="A27" s="28"/>
      <c r="B27" s="29"/>
      <c r="C27" s="60"/>
      <c r="D27" s="60"/>
      <c r="E27" s="39"/>
      <c r="F27" s="27"/>
      <c r="G27" s="61"/>
      <c r="H27" s="61"/>
      <c r="I27" s="61"/>
    </row>
    <row r="28" spans="1:9" ht="20.100000000000001" customHeight="1">
      <c r="A28" s="32"/>
      <c r="B28" s="29"/>
      <c r="C28" s="60"/>
      <c r="D28" s="60">
        <f t="shared" si="2"/>
        <v>0</v>
      </c>
      <c r="E28" s="40" t="s">
        <v>129</v>
      </c>
      <c r="F28" s="27"/>
      <c r="G28" s="61"/>
      <c r="H28" s="61"/>
      <c r="I28" s="61">
        <f>F28+G28+H28</f>
        <v>0</v>
      </c>
    </row>
    <row r="29" spans="1:9" ht="20.100000000000001" customHeight="1">
      <c r="A29" s="5" t="s">
        <v>103</v>
      </c>
      <c r="B29" s="29"/>
      <c r="C29" s="60">
        <v>206500</v>
      </c>
      <c r="D29" s="60">
        <f t="shared" si="2"/>
        <v>206500</v>
      </c>
      <c r="E29" s="59" t="s">
        <v>147</v>
      </c>
      <c r="F29" s="27">
        <v>1000</v>
      </c>
      <c r="G29" s="61"/>
      <c r="H29" s="61"/>
      <c r="I29" s="61">
        <f>F29+G29+H29</f>
        <v>1000</v>
      </c>
    </row>
    <row r="30" spans="1:9" ht="20.100000000000001" customHeight="1">
      <c r="A30" s="5" t="s">
        <v>104</v>
      </c>
      <c r="B30" s="29">
        <v>23</v>
      </c>
      <c r="C30" s="60">
        <v>7462</v>
      </c>
      <c r="D30" s="60">
        <f t="shared" si="2"/>
        <v>7485</v>
      </c>
      <c r="E30" s="40" t="s">
        <v>130</v>
      </c>
      <c r="F30" s="27">
        <v>90000</v>
      </c>
      <c r="G30" s="61">
        <v>-20000</v>
      </c>
      <c r="H30" s="61"/>
      <c r="I30" s="61">
        <f>F30+G30+H30</f>
        <v>70000</v>
      </c>
    </row>
    <row r="31" spans="1:9" ht="20.100000000000001" customHeight="1">
      <c r="A31" s="5" t="s">
        <v>105</v>
      </c>
      <c r="B31" s="29">
        <v>13642</v>
      </c>
      <c r="C31" s="60">
        <v>-1836</v>
      </c>
      <c r="D31" s="60">
        <f t="shared" si="2"/>
        <v>11806</v>
      </c>
      <c r="E31" s="41" t="s">
        <v>131</v>
      </c>
      <c r="F31" s="57">
        <v>7058</v>
      </c>
      <c r="G31" s="61">
        <v>-6573</v>
      </c>
      <c r="H31" s="61"/>
      <c r="I31" s="61">
        <f>F31+G31+H31</f>
        <v>485</v>
      </c>
    </row>
    <row r="32" spans="1:9" ht="20.100000000000001" customHeight="1">
      <c r="A32" s="30" t="s">
        <v>106</v>
      </c>
      <c r="B32" s="29">
        <f>B6++B29+B30+B31</f>
        <v>179065</v>
      </c>
      <c r="C32" s="29">
        <f>C6++C29+C30+C31</f>
        <v>163726</v>
      </c>
      <c r="D32" s="29">
        <f>D6++D29+D30+D31</f>
        <v>342791</v>
      </c>
      <c r="E32" s="42" t="s">
        <v>132</v>
      </c>
      <c r="F32" s="29">
        <f t="shared" ref="F32:H32" si="6">F6+F28+F29+F30+F31</f>
        <v>179065</v>
      </c>
      <c r="G32" s="29">
        <f t="shared" si="6"/>
        <v>-41774</v>
      </c>
      <c r="H32" s="29">
        <f t="shared" si="6"/>
        <v>205500</v>
      </c>
      <c r="I32" s="29">
        <f>I6+I28+I29+I30+I31</f>
        <v>342791</v>
      </c>
    </row>
  </sheetData>
  <mergeCells count="8">
    <mergeCell ref="A1:I1"/>
    <mergeCell ref="A3:A5"/>
    <mergeCell ref="B3:B5"/>
    <mergeCell ref="C3:C5"/>
    <mergeCell ref="D3:D5"/>
    <mergeCell ref="F3:F5"/>
    <mergeCell ref="G3:H4"/>
    <mergeCell ref="I3:I5"/>
  </mergeCells>
  <phoneticPr fontId="5" type="noConversion"/>
  <printOptions horizontalCentered="1"/>
  <pageMargins left="0.35433070866141736" right="0.23622047244094491" top="0.32" bottom="0.37" header="0.22" footer="0.17"/>
  <pageSetup paperSize="9" scale="80" orientation="landscape" horizontalDpi="4294967292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33"/>
  <sheetViews>
    <sheetView tabSelected="1" topLeftCell="A10" workbookViewId="0">
      <selection activeCell="K28" sqref="K28"/>
    </sheetView>
  </sheetViews>
  <sheetFormatPr defaultColWidth="9" defaultRowHeight="13.5"/>
  <cols>
    <col min="1" max="1" width="9" style="62" customWidth="1"/>
    <col min="2" max="2" width="36.25" style="62" customWidth="1"/>
    <col min="3" max="3" width="12.5" style="62" customWidth="1"/>
    <col min="4" max="5" width="19.375" style="62" customWidth="1"/>
    <col min="6" max="6" width="8.875" style="62" hidden="1" customWidth="1"/>
    <col min="7" max="7" width="8.75" style="62" hidden="1" customWidth="1"/>
    <col min="8" max="8" width="8.625" style="62" hidden="1" customWidth="1"/>
    <col min="9" max="9" width="9.75" style="62" hidden="1" customWidth="1"/>
    <col min="10" max="12" width="12.875" style="62" customWidth="1"/>
    <col min="13" max="13" width="10.625" style="78" hidden="1" customWidth="1"/>
    <col min="14" max="14" width="23.75" style="62" customWidth="1"/>
    <col min="15" max="15" width="17.875" style="62" customWidth="1"/>
    <col min="16" max="16" width="19.375" style="62" bestFit="1" customWidth="1"/>
    <col min="17" max="16384" width="9" style="62"/>
  </cols>
  <sheetData>
    <row r="1" spans="1:16" ht="33" customHeight="1">
      <c r="A1" s="117" t="s">
        <v>219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6" ht="18.75" customHeight="1">
      <c r="A2" s="83" t="s">
        <v>220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 t="s">
        <v>78</v>
      </c>
      <c r="M2" s="81"/>
    </row>
    <row r="3" spans="1:16" ht="34.700000000000003" customHeight="1">
      <c r="A3" s="118" t="s">
        <v>149</v>
      </c>
      <c r="B3" s="119" t="s">
        <v>150</v>
      </c>
      <c r="C3" s="115" t="s">
        <v>214</v>
      </c>
      <c r="D3" s="119" t="s">
        <v>151</v>
      </c>
      <c r="E3" s="119" t="s">
        <v>152</v>
      </c>
      <c r="F3" s="115" t="s">
        <v>153</v>
      </c>
      <c r="G3" s="115" t="s">
        <v>154</v>
      </c>
      <c r="H3" s="119" t="s">
        <v>155</v>
      </c>
      <c r="I3" s="119" t="s">
        <v>156</v>
      </c>
      <c r="J3" s="115" t="s">
        <v>217</v>
      </c>
      <c r="K3" s="115" t="s">
        <v>157</v>
      </c>
      <c r="L3" s="115" t="s">
        <v>218</v>
      </c>
      <c r="M3" s="115" t="s">
        <v>158</v>
      </c>
    </row>
    <row r="4" spans="1:16" ht="17.649999999999999" customHeight="1">
      <c r="A4" s="118"/>
      <c r="B4" s="119"/>
      <c r="C4" s="116"/>
      <c r="D4" s="119"/>
      <c r="E4" s="119"/>
      <c r="F4" s="116"/>
      <c r="G4" s="116"/>
      <c r="H4" s="119"/>
      <c r="I4" s="119"/>
      <c r="J4" s="116"/>
      <c r="K4" s="116"/>
      <c r="L4" s="116"/>
      <c r="M4" s="116"/>
    </row>
    <row r="5" spans="1:16" ht="30" customHeight="1">
      <c r="A5" s="63">
        <v>1</v>
      </c>
      <c r="B5" s="64" t="s">
        <v>159</v>
      </c>
      <c r="C5" s="64" t="s">
        <v>215</v>
      </c>
      <c r="D5" s="65" t="s">
        <v>160</v>
      </c>
      <c r="E5" s="65" t="s">
        <v>160</v>
      </c>
      <c r="F5" s="66"/>
      <c r="G5" s="66">
        <v>10000</v>
      </c>
      <c r="H5" s="66"/>
      <c r="I5" s="66"/>
      <c r="J5" s="66">
        <f>SUM(F5:I5)</f>
        <v>10000</v>
      </c>
      <c r="K5" s="66"/>
      <c r="L5" s="66">
        <f>J5-K5</f>
        <v>10000</v>
      </c>
      <c r="M5" s="67" t="s">
        <v>161</v>
      </c>
      <c r="O5" s="68"/>
    </row>
    <row r="6" spans="1:16" ht="30" customHeight="1">
      <c r="A6" s="63">
        <v>2</v>
      </c>
      <c r="B6" s="64" t="s">
        <v>162</v>
      </c>
      <c r="C6" s="64" t="s">
        <v>215</v>
      </c>
      <c r="D6" s="65" t="s">
        <v>163</v>
      </c>
      <c r="E6" s="65" t="s">
        <v>163</v>
      </c>
      <c r="F6" s="66"/>
      <c r="G6" s="66">
        <v>5000</v>
      </c>
      <c r="H6" s="66"/>
      <c r="I6" s="66"/>
      <c r="J6" s="66">
        <f t="shared" ref="J6:J23" si="0">SUM(F6:I6)</f>
        <v>5000</v>
      </c>
      <c r="K6" s="66"/>
      <c r="L6" s="66">
        <f t="shared" ref="L6:L25" si="1">J6-K6</f>
        <v>5000</v>
      </c>
      <c r="M6" s="67" t="s">
        <v>164</v>
      </c>
      <c r="N6" s="69"/>
      <c r="P6" s="70"/>
    </row>
    <row r="7" spans="1:16" ht="30" customHeight="1">
      <c r="A7" s="63">
        <v>3</v>
      </c>
      <c r="B7" s="64" t="s">
        <v>165</v>
      </c>
      <c r="C7" s="64" t="s">
        <v>215</v>
      </c>
      <c r="D7" s="65" t="s">
        <v>160</v>
      </c>
      <c r="E7" s="65" t="s">
        <v>160</v>
      </c>
      <c r="F7" s="66"/>
      <c r="G7" s="66"/>
      <c r="H7" s="66">
        <v>4000</v>
      </c>
      <c r="I7" s="66"/>
      <c r="J7" s="66">
        <f t="shared" ref="J7" si="2">SUM(F7:I7)</f>
        <v>4000</v>
      </c>
      <c r="K7" s="66"/>
      <c r="L7" s="66">
        <f t="shared" si="1"/>
        <v>4000</v>
      </c>
      <c r="M7" s="67"/>
      <c r="N7" s="69"/>
      <c r="P7" s="70"/>
    </row>
    <row r="8" spans="1:16" ht="30" customHeight="1">
      <c r="A8" s="63">
        <v>4</v>
      </c>
      <c r="B8" s="64" t="s">
        <v>166</v>
      </c>
      <c r="C8" s="64" t="s">
        <v>215</v>
      </c>
      <c r="D8" s="65" t="s">
        <v>167</v>
      </c>
      <c r="E8" s="65" t="s">
        <v>168</v>
      </c>
      <c r="F8" s="66"/>
      <c r="G8" s="66"/>
      <c r="H8" s="66"/>
      <c r="I8" s="66"/>
      <c r="J8" s="66">
        <v>2800</v>
      </c>
      <c r="K8" s="66"/>
      <c r="L8" s="66">
        <v>2800</v>
      </c>
      <c r="M8" s="67"/>
      <c r="N8" s="69"/>
      <c r="P8" s="70"/>
    </row>
    <row r="9" spans="1:16" ht="30" customHeight="1">
      <c r="A9" s="63">
        <v>5</v>
      </c>
      <c r="B9" s="64" t="s">
        <v>169</v>
      </c>
      <c r="C9" s="64" t="s">
        <v>216</v>
      </c>
      <c r="D9" s="65" t="s">
        <v>170</v>
      </c>
      <c r="E9" s="65" t="s">
        <v>170</v>
      </c>
      <c r="F9" s="66">
        <v>2000</v>
      </c>
      <c r="G9" s="66"/>
      <c r="H9" s="66">
        <v>3000</v>
      </c>
      <c r="I9" s="66"/>
      <c r="J9" s="66">
        <f t="shared" si="0"/>
        <v>5000</v>
      </c>
      <c r="K9" s="66"/>
      <c r="L9" s="66">
        <f t="shared" si="1"/>
        <v>5000</v>
      </c>
      <c r="M9" s="67" t="s">
        <v>171</v>
      </c>
    </row>
    <row r="10" spans="1:16" ht="30" customHeight="1">
      <c r="A10" s="63">
        <v>6</v>
      </c>
      <c r="B10" s="64" t="s">
        <v>172</v>
      </c>
      <c r="C10" s="64" t="s">
        <v>216</v>
      </c>
      <c r="D10" s="65" t="s">
        <v>173</v>
      </c>
      <c r="E10" s="65" t="s">
        <v>168</v>
      </c>
      <c r="F10" s="66">
        <v>2000</v>
      </c>
      <c r="G10" s="66"/>
      <c r="H10" s="66">
        <v>3500</v>
      </c>
      <c r="I10" s="66">
        <v>2500</v>
      </c>
      <c r="J10" s="66">
        <f t="shared" si="0"/>
        <v>8000</v>
      </c>
      <c r="K10" s="66"/>
      <c r="L10" s="66">
        <f t="shared" si="1"/>
        <v>8000</v>
      </c>
      <c r="M10" s="67" t="s">
        <v>174</v>
      </c>
    </row>
    <row r="11" spans="1:16" ht="30" customHeight="1">
      <c r="A11" s="63">
        <v>7</v>
      </c>
      <c r="B11" s="64" t="s">
        <v>175</v>
      </c>
      <c r="C11" s="64" t="s">
        <v>216</v>
      </c>
      <c r="D11" s="65" t="s">
        <v>176</v>
      </c>
      <c r="E11" s="65" t="s">
        <v>176</v>
      </c>
      <c r="F11" s="66">
        <v>3000</v>
      </c>
      <c r="G11" s="66"/>
      <c r="H11" s="66">
        <v>5500</v>
      </c>
      <c r="I11" s="66">
        <v>3500</v>
      </c>
      <c r="J11" s="66">
        <f t="shared" si="0"/>
        <v>12000</v>
      </c>
      <c r="K11" s="66"/>
      <c r="L11" s="66">
        <f t="shared" si="1"/>
        <v>12000</v>
      </c>
      <c r="M11" s="67" t="s">
        <v>177</v>
      </c>
    </row>
    <row r="12" spans="1:16" ht="30" customHeight="1">
      <c r="A12" s="63">
        <v>8</v>
      </c>
      <c r="B12" s="64" t="s">
        <v>178</v>
      </c>
      <c r="C12" s="64" t="s">
        <v>216</v>
      </c>
      <c r="D12" s="65" t="s">
        <v>179</v>
      </c>
      <c r="E12" s="65" t="s">
        <v>180</v>
      </c>
      <c r="F12" s="66"/>
      <c r="G12" s="66">
        <v>5000</v>
      </c>
      <c r="H12" s="66"/>
      <c r="I12" s="66"/>
      <c r="J12" s="66">
        <f t="shared" si="0"/>
        <v>5000</v>
      </c>
      <c r="K12" s="66"/>
      <c r="L12" s="66">
        <f t="shared" si="1"/>
        <v>5000</v>
      </c>
      <c r="M12" s="67" t="s">
        <v>171</v>
      </c>
      <c r="O12" s="70"/>
    </row>
    <row r="13" spans="1:16" ht="30" customHeight="1">
      <c r="A13" s="63">
        <v>9</v>
      </c>
      <c r="B13" s="64" t="s">
        <v>181</v>
      </c>
      <c r="C13" s="64" t="s">
        <v>216</v>
      </c>
      <c r="D13" s="65" t="s">
        <v>182</v>
      </c>
      <c r="E13" s="65" t="s">
        <v>182</v>
      </c>
      <c r="F13" s="66"/>
      <c r="G13" s="66">
        <v>5000</v>
      </c>
      <c r="H13" s="66"/>
      <c r="I13" s="66"/>
      <c r="J13" s="66">
        <f t="shared" si="0"/>
        <v>5000</v>
      </c>
      <c r="K13" s="66"/>
      <c r="L13" s="66">
        <f t="shared" si="1"/>
        <v>5000</v>
      </c>
      <c r="M13" s="67" t="s">
        <v>174</v>
      </c>
      <c r="O13" s="70"/>
    </row>
    <row r="14" spans="1:16" ht="30" customHeight="1">
      <c r="A14" s="63">
        <v>10</v>
      </c>
      <c r="B14" s="64" t="s">
        <v>183</v>
      </c>
      <c r="C14" s="64" t="s">
        <v>216</v>
      </c>
      <c r="D14" s="65" t="s">
        <v>167</v>
      </c>
      <c r="E14" s="65" t="s">
        <v>184</v>
      </c>
      <c r="F14" s="66"/>
      <c r="G14" s="66">
        <v>5000</v>
      </c>
      <c r="H14" s="66">
        <v>15000</v>
      </c>
      <c r="I14" s="66">
        <v>5000</v>
      </c>
      <c r="J14" s="66">
        <f t="shared" si="0"/>
        <v>25000</v>
      </c>
      <c r="K14" s="66">
        <v>-24500</v>
      </c>
      <c r="L14" s="66">
        <f t="shared" si="1"/>
        <v>49500</v>
      </c>
      <c r="M14" s="67" t="s">
        <v>164</v>
      </c>
      <c r="O14" s="70"/>
    </row>
    <row r="15" spans="1:16" ht="30" customHeight="1">
      <c r="A15" s="63">
        <v>11</v>
      </c>
      <c r="B15" s="64" t="s">
        <v>185</v>
      </c>
      <c r="C15" s="64" t="s">
        <v>216</v>
      </c>
      <c r="D15" s="65" t="s">
        <v>186</v>
      </c>
      <c r="E15" s="65" t="s">
        <v>186</v>
      </c>
      <c r="F15" s="66"/>
      <c r="G15" s="66">
        <v>2000</v>
      </c>
      <c r="H15" s="66">
        <v>4000</v>
      </c>
      <c r="I15" s="66">
        <v>1500</v>
      </c>
      <c r="J15" s="66">
        <f t="shared" si="0"/>
        <v>7500</v>
      </c>
      <c r="K15" s="66"/>
      <c r="L15" s="66">
        <f t="shared" si="1"/>
        <v>7500</v>
      </c>
      <c r="M15" s="67" t="s">
        <v>174</v>
      </c>
      <c r="O15" s="70"/>
    </row>
    <row r="16" spans="1:16" ht="30" customHeight="1">
      <c r="A16" s="63">
        <v>12</v>
      </c>
      <c r="B16" s="64" t="s">
        <v>187</v>
      </c>
      <c r="C16" s="64" t="s">
        <v>216</v>
      </c>
      <c r="D16" s="65" t="s">
        <v>188</v>
      </c>
      <c r="E16" s="65" t="s">
        <v>189</v>
      </c>
      <c r="F16" s="66"/>
      <c r="G16" s="66">
        <v>2000</v>
      </c>
      <c r="H16" s="66">
        <v>15000</v>
      </c>
      <c r="I16" s="66">
        <v>8000</v>
      </c>
      <c r="J16" s="66">
        <f t="shared" si="0"/>
        <v>25000</v>
      </c>
      <c r="K16" s="66">
        <v>-20000</v>
      </c>
      <c r="L16" s="66">
        <f t="shared" si="1"/>
        <v>45000</v>
      </c>
      <c r="M16" s="67" t="s">
        <v>174</v>
      </c>
      <c r="O16" s="71"/>
    </row>
    <row r="17" spans="1:15" ht="30" customHeight="1">
      <c r="A17" s="63">
        <v>13</v>
      </c>
      <c r="B17" s="64" t="s">
        <v>190</v>
      </c>
      <c r="C17" s="64" t="s">
        <v>216</v>
      </c>
      <c r="D17" s="65" t="s">
        <v>191</v>
      </c>
      <c r="E17" s="65" t="s">
        <v>191</v>
      </c>
      <c r="F17" s="66"/>
      <c r="G17" s="66"/>
      <c r="H17" s="66">
        <v>2500</v>
      </c>
      <c r="I17" s="66">
        <v>2500</v>
      </c>
      <c r="J17" s="66">
        <f t="shared" si="0"/>
        <v>5000</v>
      </c>
      <c r="K17" s="66"/>
      <c r="L17" s="66">
        <f t="shared" si="1"/>
        <v>5000</v>
      </c>
      <c r="M17" s="67" t="s">
        <v>171</v>
      </c>
      <c r="O17" s="71"/>
    </row>
    <row r="18" spans="1:15" ht="30" customHeight="1">
      <c r="A18" s="63">
        <v>14</v>
      </c>
      <c r="B18" s="64" t="s">
        <v>192</v>
      </c>
      <c r="C18" s="64" t="s">
        <v>216</v>
      </c>
      <c r="D18" s="65" t="s">
        <v>193</v>
      </c>
      <c r="E18" s="65" t="s">
        <v>193</v>
      </c>
      <c r="F18" s="66"/>
      <c r="G18" s="66"/>
      <c r="H18" s="66">
        <v>7500</v>
      </c>
      <c r="I18" s="66">
        <v>7500</v>
      </c>
      <c r="J18" s="66">
        <f t="shared" si="0"/>
        <v>15000</v>
      </c>
      <c r="K18" s="66">
        <v>-7500</v>
      </c>
      <c r="L18" s="66">
        <f t="shared" si="1"/>
        <v>22500</v>
      </c>
      <c r="M18" s="67" t="s">
        <v>174</v>
      </c>
      <c r="O18" s="71"/>
    </row>
    <row r="19" spans="1:15" ht="30" customHeight="1">
      <c r="A19" s="63">
        <v>15</v>
      </c>
      <c r="B19" s="64" t="s">
        <v>194</v>
      </c>
      <c r="C19" s="64" t="s">
        <v>216</v>
      </c>
      <c r="D19" s="65" t="s">
        <v>195</v>
      </c>
      <c r="E19" s="65" t="s">
        <v>196</v>
      </c>
      <c r="F19" s="66"/>
      <c r="G19" s="66"/>
      <c r="H19" s="66">
        <v>15000</v>
      </c>
      <c r="I19" s="66">
        <v>10000</v>
      </c>
      <c r="J19" s="66">
        <f t="shared" si="0"/>
        <v>25000</v>
      </c>
      <c r="K19" s="66">
        <v>-8000</v>
      </c>
      <c r="L19" s="66">
        <f t="shared" si="1"/>
        <v>33000</v>
      </c>
      <c r="M19" s="67" t="s">
        <v>161</v>
      </c>
      <c r="O19" s="71"/>
    </row>
    <row r="20" spans="1:15" ht="30" customHeight="1">
      <c r="A20" s="63">
        <v>16</v>
      </c>
      <c r="B20" s="64" t="s">
        <v>197</v>
      </c>
      <c r="C20" s="64" t="s">
        <v>216</v>
      </c>
      <c r="D20" s="65" t="s">
        <v>198</v>
      </c>
      <c r="E20" s="65" t="s">
        <v>180</v>
      </c>
      <c r="F20" s="66"/>
      <c r="G20" s="66"/>
      <c r="H20" s="66">
        <v>3400</v>
      </c>
      <c r="I20" s="66">
        <v>1600</v>
      </c>
      <c r="J20" s="66">
        <f t="shared" si="0"/>
        <v>5000</v>
      </c>
      <c r="K20" s="66"/>
      <c r="L20" s="66">
        <f t="shared" si="1"/>
        <v>5000</v>
      </c>
      <c r="M20" s="67" t="s">
        <v>171</v>
      </c>
      <c r="O20" s="71"/>
    </row>
    <row r="21" spans="1:15" ht="30" customHeight="1">
      <c r="A21" s="63">
        <v>17</v>
      </c>
      <c r="B21" s="64" t="s">
        <v>199</v>
      </c>
      <c r="C21" s="64" t="s">
        <v>216</v>
      </c>
      <c r="D21" s="65" t="s">
        <v>200</v>
      </c>
      <c r="E21" s="65" t="s">
        <v>201</v>
      </c>
      <c r="F21" s="66"/>
      <c r="G21" s="66"/>
      <c r="H21" s="66"/>
      <c r="I21" s="66">
        <v>2000</v>
      </c>
      <c r="J21" s="66">
        <f t="shared" si="0"/>
        <v>2000</v>
      </c>
      <c r="K21" s="66"/>
      <c r="L21" s="66">
        <f t="shared" si="1"/>
        <v>2000</v>
      </c>
      <c r="M21" s="67" t="s">
        <v>202</v>
      </c>
      <c r="O21" s="71"/>
    </row>
    <row r="22" spans="1:15" ht="30" customHeight="1">
      <c r="A22" s="63">
        <v>18</v>
      </c>
      <c r="B22" s="64" t="s">
        <v>203</v>
      </c>
      <c r="C22" s="64" t="s">
        <v>216</v>
      </c>
      <c r="D22" s="65" t="s">
        <v>167</v>
      </c>
      <c r="E22" s="65" t="s">
        <v>168</v>
      </c>
      <c r="F22" s="66"/>
      <c r="G22" s="66"/>
      <c r="H22" s="66"/>
      <c r="I22" s="66">
        <v>20000</v>
      </c>
      <c r="J22" s="66">
        <f t="shared" si="0"/>
        <v>20000</v>
      </c>
      <c r="K22" s="66">
        <v>-15000</v>
      </c>
      <c r="L22" s="66">
        <f t="shared" si="1"/>
        <v>35000</v>
      </c>
      <c r="M22" s="67" t="s">
        <v>174</v>
      </c>
      <c r="O22" s="71"/>
    </row>
    <row r="23" spans="1:15" ht="30" customHeight="1">
      <c r="A23" s="63">
        <v>19</v>
      </c>
      <c r="B23" s="64" t="s">
        <v>204</v>
      </c>
      <c r="C23" s="64" t="s">
        <v>216</v>
      </c>
      <c r="D23" s="65" t="s">
        <v>167</v>
      </c>
      <c r="E23" s="65" t="s">
        <v>168</v>
      </c>
      <c r="F23" s="66"/>
      <c r="G23" s="66"/>
      <c r="H23" s="66"/>
      <c r="I23" s="66">
        <v>20000</v>
      </c>
      <c r="J23" s="66">
        <f t="shared" si="0"/>
        <v>20000</v>
      </c>
      <c r="K23" s="66"/>
      <c r="L23" s="66">
        <f t="shared" si="1"/>
        <v>20000</v>
      </c>
      <c r="M23" s="67" t="s">
        <v>164</v>
      </c>
      <c r="O23" s="71"/>
    </row>
    <row r="24" spans="1:15" ht="30" customHeight="1">
      <c r="A24" s="63">
        <v>20</v>
      </c>
      <c r="B24" s="64" t="s">
        <v>205</v>
      </c>
      <c r="C24" s="64" t="s">
        <v>216</v>
      </c>
      <c r="D24" s="65" t="s">
        <v>206</v>
      </c>
      <c r="E24" s="65" t="s">
        <v>180</v>
      </c>
      <c r="F24" s="66"/>
      <c r="G24" s="66"/>
      <c r="H24" s="66"/>
      <c r="I24" s="66">
        <v>10000</v>
      </c>
      <c r="J24" s="66">
        <f t="shared" ref="J24:J25" si="3">SUM(F24:I24)</f>
        <v>10000</v>
      </c>
      <c r="K24" s="66"/>
      <c r="L24" s="66">
        <f t="shared" si="1"/>
        <v>10000</v>
      </c>
      <c r="M24" s="67"/>
      <c r="O24" s="71"/>
    </row>
    <row r="25" spans="1:15" ht="30" customHeight="1">
      <c r="A25" s="63">
        <v>21</v>
      </c>
      <c r="B25" s="64" t="s">
        <v>207</v>
      </c>
      <c r="C25" s="64" t="s">
        <v>216</v>
      </c>
      <c r="D25" s="65" t="s">
        <v>208</v>
      </c>
      <c r="E25" s="65" t="s">
        <v>208</v>
      </c>
      <c r="F25" s="66"/>
      <c r="G25" s="66"/>
      <c r="H25" s="66"/>
      <c r="I25" s="66">
        <v>11000</v>
      </c>
      <c r="J25" s="66">
        <f t="shared" si="3"/>
        <v>11000</v>
      </c>
      <c r="K25" s="66"/>
      <c r="L25" s="66">
        <f t="shared" si="1"/>
        <v>11000</v>
      </c>
      <c r="M25" s="67"/>
      <c r="O25" s="71"/>
    </row>
    <row r="26" spans="1:15" ht="30" customHeight="1">
      <c r="A26" s="63">
        <v>22</v>
      </c>
      <c r="B26" s="64" t="s">
        <v>209</v>
      </c>
      <c r="C26" s="64" t="s">
        <v>216</v>
      </c>
      <c r="D26" s="72" t="s">
        <v>210</v>
      </c>
      <c r="E26" s="73" t="s">
        <v>210</v>
      </c>
      <c r="F26" s="66"/>
      <c r="G26" s="66"/>
      <c r="H26" s="66"/>
      <c r="I26" s="66"/>
      <c r="J26" s="66"/>
      <c r="K26" s="66">
        <v>70000</v>
      </c>
      <c r="L26" s="66">
        <v>70000</v>
      </c>
      <c r="M26" s="67" t="s">
        <v>171</v>
      </c>
      <c r="O26" s="71"/>
    </row>
    <row r="27" spans="1:15" ht="30" customHeight="1">
      <c r="A27" s="63">
        <v>23</v>
      </c>
      <c r="B27" s="64" t="s">
        <v>211</v>
      </c>
      <c r="C27" s="64" t="s">
        <v>216</v>
      </c>
      <c r="D27" s="72" t="s">
        <v>212</v>
      </c>
      <c r="E27" s="72" t="s">
        <v>212</v>
      </c>
      <c r="F27" s="66"/>
      <c r="G27" s="66"/>
      <c r="H27" s="66"/>
      <c r="I27" s="66"/>
      <c r="J27" s="66"/>
      <c r="K27" s="66">
        <v>5000</v>
      </c>
      <c r="L27" s="66">
        <v>5000</v>
      </c>
      <c r="M27" s="67" t="s">
        <v>174</v>
      </c>
      <c r="O27" s="71"/>
    </row>
    <row r="28" spans="1:15" ht="30" customHeight="1">
      <c r="A28" s="114" t="s">
        <v>213</v>
      </c>
      <c r="B28" s="114"/>
      <c r="C28" s="114"/>
      <c r="D28" s="114"/>
      <c r="E28" s="114"/>
      <c r="F28" s="74">
        <f t="shared" ref="F28:L28" si="4">SUM(F5:F27)</f>
        <v>7000</v>
      </c>
      <c r="G28" s="74">
        <f t="shared" si="4"/>
        <v>34000</v>
      </c>
      <c r="H28" s="74">
        <f t="shared" si="4"/>
        <v>78400</v>
      </c>
      <c r="I28" s="74">
        <f t="shared" si="4"/>
        <v>105100</v>
      </c>
      <c r="J28" s="74">
        <f t="shared" si="4"/>
        <v>227300</v>
      </c>
      <c r="K28" s="74">
        <f t="shared" si="4"/>
        <v>0</v>
      </c>
      <c r="L28" s="74">
        <f t="shared" si="4"/>
        <v>377300</v>
      </c>
      <c r="M28" s="75"/>
      <c r="O28" s="76"/>
    </row>
    <row r="29" spans="1:15">
      <c r="M29" s="77"/>
    </row>
    <row r="32" spans="1:15">
      <c r="M32" s="79"/>
    </row>
    <row r="33" spans="13:13">
      <c r="M33" s="80"/>
    </row>
  </sheetData>
  <mergeCells count="15">
    <mergeCell ref="A1:M1"/>
    <mergeCell ref="A3:A4"/>
    <mergeCell ref="B3:B4"/>
    <mergeCell ref="D3:D4"/>
    <mergeCell ref="E3:E4"/>
    <mergeCell ref="F3:F4"/>
    <mergeCell ref="G3:G4"/>
    <mergeCell ref="H3:H4"/>
    <mergeCell ref="I3:I4"/>
    <mergeCell ref="M3:M4"/>
    <mergeCell ref="A28:E28"/>
    <mergeCell ref="C3:C4"/>
    <mergeCell ref="J3:J4"/>
    <mergeCell ref="K3:K4"/>
    <mergeCell ref="L3:L4"/>
  </mergeCells>
  <phoneticPr fontId="5" type="noConversion"/>
  <conditionalFormatting sqref="B1:B1048576">
    <cfRule type="duplicateValues" dxfId="0" priority="1"/>
  </conditionalFormatting>
  <printOptions horizontalCentered="1"/>
  <pageMargins left="0.19685039370078741" right="0.19685039370078741" top="0.35433070866141736" bottom="0.39" header="0.23622047244094491" footer="0.15748031496062992"/>
  <pageSetup paperSize="9" scale="90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7</vt:i4>
      </vt:variant>
    </vt:vector>
  </HeadingPairs>
  <TitlesOfParts>
    <vt:vector size="12" baseType="lpstr">
      <vt:lpstr>草案封面</vt:lpstr>
      <vt:lpstr>一般公共预算调整总表</vt:lpstr>
      <vt:lpstr>一般公共预算支出调整表</vt:lpstr>
      <vt:lpstr>政府性基金调整表</vt:lpstr>
      <vt:lpstr>政府性债券安排调整表</vt:lpstr>
      <vt:lpstr>一般公共预算调整总表!Print_Area</vt:lpstr>
      <vt:lpstr>一般公共预算支出调整表!Print_Area</vt:lpstr>
      <vt:lpstr>政府性基金调整表!Print_Area</vt:lpstr>
      <vt:lpstr>政府性债券安排调整表!Print_Area</vt:lpstr>
      <vt:lpstr>一般公共预算调整总表!Print_Titles</vt:lpstr>
      <vt:lpstr>政府性基金调整表!Print_Titles</vt:lpstr>
      <vt:lpstr>政府性债券安排调整表!Print_Titles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wyq</dc:creator>
  <cp:lastModifiedBy>wyq</cp:lastModifiedBy>
  <cp:lastPrinted>2021-12-20T09:47:37Z</cp:lastPrinted>
  <dcterms:created xsi:type="dcterms:W3CDTF">2018-11-12T01:34:23Z</dcterms:created>
  <dcterms:modified xsi:type="dcterms:W3CDTF">2021-12-29T03:53:32Z</dcterms:modified>
</cp:coreProperties>
</file>