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6" windowWidth="19200" windowHeight="11640"/>
  </bookViews>
  <sheets>
    <sheet name="2022年4月" sheetId="4" r:id="rId1"/>
    <sheet name="Sheet1" sheetId="1" r:id="rId2"/>
    <sheet name="Sheet2" sheetId="2" r:id="rId3"/>
    <sheet name="Sheet3" sheetId="3" r:id="rId4"/>
  </sheets>
  <externalReferences>
    <externalReference r:id="rId5"/>
  </externalReferences>
  <definedNames>
    <definedName name="_xlnm.Print_Area" localSheetId="0">'2022年4月'!$A$1:$L$35</definedName>
  </definedNames>
  <calcPr calcId="124519" iterate="1"/>
</workbook>
</file>

<file path=xl/calcChain.xml><?xml version="1.0" encoding="utf-8"?>
<calcChain xmlns="http://schemas.openxmlformats.org/spreadsheetml/2006/main">
  <c r="C6" i="4"/>
  <c r="E6"/>
  <c r="F6" s="1"/>
  <c r="G6" s="1"/>
  <c r="I6"/>
  <c r="I30" s="1"/>
  <c r="I34" s="1"/>
  <c r="F7"/>
  <c r="G7"/>
  <c r="J7"/>
  <c r="K7" s="1"/>
  <c r="F8"/>
  <c r="G8"/>
  <c r="J8"/>
  <c r="K8" s="1"/>
  <c r="F9"/>
  <c r="G9"/>
  <c r="J9"/>
  <c r="K9" s="1"/>
  <c r="F10"/>
  <c r="G10"/>
  <c r="J10"/>
  <c r="K10" s="1"/>
  <c r="F11"/>
  <c r="G11"/>
  <c r="J11"/>
  <c r="K11" s="1"/>
  <c r="F12"/>
  <c r="G12"/>
  <c r="J12"/>
  <c r="K12" s="1"/>
  <c r="F13"/>
  <c r="G13"/>
  <c r="J13"/>
  <c r="K13" s="1"/>
  <c r="F14"/>
  <c r="G14"/>
  <c r="J14"/>
  <c r="K14" s="1"/>
  <c r="F15"/>
  <c r="G15"/>
  <c r="J15"/>
  <c r="K15" s="1"/>
  <c r="F16"/>
  <c r="G16"/>
  <c r="J16"/>
  <c r="K16" s="1"/>
  <c r="F17"/>
  <c r="G17"/>
  <c r="H17"/>
  <c r="H6" s="1"/>
  <c r="F18"/>
  <c r="G18" s="1"/>
  <c r="J18"/>
  <c r="K18" s="1"/>
  <c r="F19"/>
  <c r="G19" s="1"/>
  <c r="J19"/>
  <c r="K19" s="1"/>
  <c r="H20"/>
  <c r="C21"/>
  <c r="F21" s="1"/>
  <c r="G21" s="1"/>
  <c r="E21"/>
  <c r="I21"/>
  <c r="F22"/>
  <c r="G22" s="1"/>
  <c r="J22"/>
  <c r="K22"/>
  <c r="F23"/>
  <c r="G23" s="1"/>
  <c r="J23"/>
  <c r="K23"/>
  <c r="F24"/>
  <c r="G24" s="1"/>
  <c r="J24"/>
  <c r="K24"/>
  <c r="F25"/>
  <c r="G25" s="1"/>
  <c r="J25"/>
  <c r="K25"/>
  <c r="F26"/>
  <c r="G26" s="1"/>
  <c r="J26"/>
  <c r="K26"/>
  <c r="F27"/>
  <c r="G27" s="1"/>
  <c r="J27"/>
  <c r="K27"/>
  <c r="F28"/>
  <c r="G28" s="1"/>
  <c r="J28"/>
  <c r="K28"/>
  <c r="H29"/>
  <c r="H21" s="1"/>
  <c r="J21" s="1"/>
  <c r="K21" s="1"/>
  <c r="F31"/>
  <c r="G31" s="1"/>
  <c r="H31"/>
  <c r="J31" s="1"/>
  <c r="K31" s="1"/>
  <c r="F32"/>
  <c r="G32"/>
  <c r="H32"/>
  <c r="J32" s="1"/>
  <c r="K32" s="1"/>
  <c r="J33"/>
  <c r="H30" l="1"/>
  <c r="J6"/>
  <c r="K6" s="1"/>
  <c r="C30"/>
  <c r="J17"/>
  <c r="K17" s="1"/>
  <c r="E30"/>
  <c r="E34" s="1"/>
  <c r="F30" l="1"/>
  <c r="G30" s="1"/>
  <c r="C34"/>
  <c r="F34" s="1"/>
  <c r="G34" s="1"/>
  <c r="J30"/>
  <c r="K30" s="1"/>
  <c r="H34"/>
  <c r="J34" s="1"/>
  <c r="K34" s="1"/>
</calcChain>
</file>

<file path=xl/sharedStrings.xml><?xml version="1.0" encoding="utf-8"?>
<sst xmlns="http://schemas.openxmlformats.org/spreadsheetml/2006/main" count="66" uniqueCount="53">
  <si>
    <t xml:space="preserve">    </t>
  </si>
  <si>
    <t>陆丰市财政局国库股</t>
  </si>
  <si>
    <t>注：2022年度预算草案还未通过人大决议，故本表没有反映年度预算数和占比数。</t>
  </si>
  <si>
    <t>收入合计</t>
  </si>
  <si>
    <t xml:space="preserve"> 三、国有资本经营收入小计</t>
  </si>
  <si>
    <t xml:space="preserve">  其中：国有土地使用权出让收入</t>
  </si>
  <si>
    <t xml:space="preserve"> 二、政府性基金预算收入小计</t>
  </si>
  <si>
    <t xml:space="preserve"> 一、一般公共预算收入</t>
  </si>
  <si>
    <t xml:space="preserve">     8、国有资本经营收入</t>
  </si>
  <si>
    <t xml:space="preserve">     7、其他收入</t>
  </si>
  <si>
    <t xml:space="preserve">     6、捐赠收入</t>
  </si>
  <si>
    <t xml:space="preserve">     5、政府住房基金收入</t>
  </si>
  <si>
    <t xml:space="preserve">     4、国有资源（资产）有偿使用收入</t>
  </si>
  <si>
    <t xml:space="preserve">     3、罚没收入</t>
  </si>
  <si>
    <t xml:space="preserve">     2、行政事业性收费收入</t>
  </si>
  <si>
    <t xml:space="preserve">     1、专项收入</t>
  </si>
  <si>
    <t>（二）非税收入</t>
  </si>
  <si>
    <t xml:space="preserve">    14、其他税收收入</t>
  </si>
  <si>
    <t xml:space="preserve">    13、契  税</t>
  </si>
  <si>
    <t xml:space="preserve">    12、耕地占用税</t>
  </si>
  <si>
    <t xml:space="preserve">    11、环保税</t>
  </si>
  <si>
    <t xml:space="preserve">    10、车船使用税</t>
  </si>
  <si>
    <t xml:space="preserve">     9、土地增值税</t>
  </si>
  <si>
    <t xml:space="preserve">     8、城镇土地使用税</t>
  </si>
  <si>
    <t xml:space="preserve">     7、印花税</t>
  </si>
  <si>
    <t xml:space="preserve">     6、房产税</t>
  </si>
  <si>
    <t xml:space="preserve">     5、城市维护建设税</t>
  </si>
  <si>
    <t xml:space="preserve">     4、资源税</t>
  </si>
  <si>
    <t xml:space="preserve">     3、个人所得税</t>
  </si>
  <si>
    <t xml:space="preserve">     2、企业所得税</t>
  </si>
  <si>
    <t xml:space="preserve">     1、增值税</t>
  </si>
  <si>
    <t>（一）税收收入</t>
  </si>
  <si>
    <t>(减)%</t>
  </si>
  <si>
    <t>减额</t>
  </si>
  <si>
    <t>完 成</t>
  </si>
  <si>
    <t>数</t>
  </si>
  <si>
    <t>%</t>
  </si>
  <si>
    <t>备    注</t>
  </si>
  <si>
    <t>同月增</t>
  </si>
  <si>
    <t>同 月</t>
  </si>
  <si>
    <t>同期增</t>
  </si>
  <si>
    <t>同 期</t>
  </si>
  <si>
    <r>
      <t>预</t>
    </r>
    <r>
      <rPr>
        <sz val="12"/>
        <rFont val="Times New Roman"/>
        <family val="1"/>
      </rPr>
      <t xml:space="preserve">  </t>
    </r>
    <r>
      <rPr>
        <sz val="11"/>
        <color theme="1"/>
        <rFont val="宋体"/>
        <family val="2"/>
        <charset val="134"/>
        <scheme val="minor"/>
      </rPr>
      <t>算</t>
    </r>
  </si>
  <si>
    <t>预 算</t>
  </si>
  <si>
    <t>收 入 项 目</t>
  </si>
  <si>
    <t>比上年</t>
  </si>
  <si>
    <t>上 年</t>
  </si>
  <si>
    <t>本 月</t>
  </si>
  <si>
    <r>
      <t>占</t>
    </r>
    <r>
      <rPr>
        <sz val="12"/>
        <rFont val="Times New Roman"/>
        <family val="1"/>
      </rPr>
      <t xml:space="preserve">  </t>
    </r>
    <r>
      <rPr>
        <sz val="11"/>
        <color theme="1"/>
        <rFont val="宋体"/>
        <family val="2"/>
        <charset val="134"/>
        <scheme val="minor"/>
      </rPr>
      <t>年</t>
    </r>
  </si>
  <si>
    <t>累 计</t>
  </si>
  <si>
    <t>年 度</t>
  </si>
  <si>
    <t xml:space="preserve">                        单位：万元</t>
  </si>
  <si>
    <t>陆 丰 市 2022 年 4 月 财 政 预 算 收 入 完 成 情 况 表</t>
    <phoneticPr fontId="8" type="noConversion"/>
  </si>
</sst>
</file>

<file path=xl/styles.xml><?xml version="1.0" encoding="utf-8"?>
<styleSheet xmlns="http://schemas.openxmlformats.org/spreadsheetml/2006/main">
  <numFmts count="8">
    <numFmt numFmtId="176" formatCode="0_ "/>
    <numFmt numFmtId="177" formatCode="#,##0_ "/>
    <numFmt numFmtId="178" formatCode="0.00_);[Red]\(0.00\)"/>
    <numFmt numFmtId="179" formatCode="#,##0.0_ "/>
    <numFmt numFmtId="180" formatCode="0.0_ "/>
    <numFmt numFmtId="181" formatCode="#,##0_);\(#,##0\)"/>
    <numFmt numFmtId="182" formatCode="#,##0_);[Red]\(#,##0\)"/>
    <numFmt numFmtId="183" formatCode="0_);[Red]\(0\)"/>
  </numFmts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name val="Times New Roman"/>
      <family val="1"/>
    </font>
    <font>
      <sz val="14"/>
      <name val="宋体"/>
      <charset val="134"/>
    </font>
    <font>
      <b/>
      <sz val="14"/>
      <name val="宋体"/>
      <charset val="134"/>
    </font>
    <font>
      <sz val="20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78">
    <xf numFmtId="0" fontId="0" fillId="0" borderId="0" xfId="0">
      <alignment vertical="center"/>
    </xf>
    <xf numFmtId="0" fontId="2" fillId="0" borderId="0" xfId="1">
      <alignment vertical="center"/>
    </xf>
    <xf numFmtId="0" fontId="2" fillId="0" borderId="0" xfId="1" applyFill="1">
      <alignment vertical="center"/>
    </xf>
    <xf numFmtId="176" fontId="2" fillId="0" borderId="0" xfId="1" applyNumberFormat="1" applyFont="1" applyFill="1">
      <alignment vertical="center"/>
    </xf>
    <xf numFmtId="177" fontId="2" fillId="0" borderId="0" xfId="1" applyNumberFormat="1" applyFont="1" applyFill="1">
      <alignment vertical="center"/>
    </xf>
    <xf numFmtId="0" fontId="2" fillId="0" borderId="0" xfId="1" applyFont="1" applyFill="1">
      <alignment vertical="center"/>
    </xf>
    <xf numFmtId="178" fontId="2" fillId="0" borderId="0" xfId="1" applyNumberFormat="1" applyFont="1" applyFill="1">
      <alignment vertical="center"/>
    </xf>
    <xf numFmtId="177" fontId="2" fillId="0" borderId="0" xfId="1" applyNumberFormat="1" applyFill="1">
      <alignment vertical="center"/>
    </xf>
    <xf numFmtId="0" fontId="3" fillId="0" borderId="1" xfId="1" applyFont="1" applyFill="1" applyBorder="1" applyAlignment="1">
      <alignment horizontal="left" vertical="center"/>
    </xf>
    <xf numFmtId="0" fontId="3" fillId="0" borderId="2" xfId="1" applyFont="1" applyFill="1" applyBorder="1" applyAlignment="1">
      <alignment horizontal="left" vertical="center"/>
    </xf>
    <xf numFmtId="0" fontId="2" fillId="0" borderId="3" xfId="1" applyFont="1" applyFill="1" applyBorder="1">
      <alignment vertical="center"/>
    </xf>
    <xf numFmtId="179" fontId="3" fillId="0" borderId="4" xfId="1" applyNumberFormat="1" applyFont="1" applyFill="1" applyBorder="1">
      <alignment vertical="center"/>
    </xf>
    <xf numFmtId="177" fontId="3" fillId="0" borderId="5" xfId="1" applyNumberFormat="1" applyFont="1" applyFill="1" applyBorder="1">
      <alignment vertical="center"/>
    </xf>
    <xf numFmtId="176" fontId="3" fillId="0" borderId="4" xfId="1" applyNumberFormat="1" applyFont="1" applyFill="1" applyBorder="1" applyAlignment="1">
      <alignment horizontal="right" vertical="center"/>
    </xf>
    <xf numFmtId="177" fontId="3" fillId="0" borderId="4" xfId="1" applyNumberFormat="1" applyFont="1" applyFill="1" applyBorder="1" applyAlignment="1">
      <alignment horizontal="right" vertical="center"/>
    </xf>
    <xf numFmtId="177" fontId="3" fillId="0" borderId="4" xfId="1" applyNumberFormat="1" applyFont="1" applyFill="1" applyBorder="1">
      <alignment vertical="center"/>
    </xf>
    <xf numFmtId="180" fontId="3" fillId="0" borderId="5" xfId="1" applyNumberFormat="1" applyFont="1" applyFill="1" applyBorder="1">
      <alignment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0" xfId="1" applyFont="1" applyFill="1">
      <alignment vertical="center"/>
    </xf>
    <xf numFmtId="181" fontId="3" fillId="0" borderId="7" xfId="1" applyNumberFormat="1" applyFont="1" applyFill="1" applyBorder="1">
      <alignment vertical="center"/>
    </xf>
    <xf numFmtId="179" fontId="2" fillId="0" borderId="8" xfId="1" applyNumberFormat="1" applyFont="1" applyFill="1" applyBorder="1">
      <alignment vertical="center"/>
    </xf>
    <xf numFmtId="177" fontId="2" fillId="0" borderId="8" xfId="1" applyNumberFormat="1" applyFont="1" applyFill="1" applyBorder="1">
      <alignment vertical="center"/>
    </xf>
    <xf numFmtId="176" fontId="3" fillId="0" borderId="9" xfId="1" applyNumberFormat="1" applyFont="1" applyFill="1" applyBorder="1">
      <alignment vertical="center"/>
    </xf>
    <xf numFmtId="177" fontId="3" fillId="0" borderId="9" xfId="1" applyNumberFormat="1" applyFont="1" applyFill="1" applyBorder="1">
      <alignment vertical="center"/>
    </xf>
    <xf numFmtId="179" fontId="3" fillId="0" borderId="8" xfId="1" applyNumberFormat="1" applyFont="1" applyFill="1" applyBorder="1">
      <alignment vertical="center"/>
    </xf>
    <xf numFmtId="177" fontId="3" fillId="0" borderId="8" xfId="1" applyNumberFormat="1" applyFont="1" applyFill="1" applyBorder="1">
      <alignment vertical="center"/>
    </xf>
    <xf numFmtId="182" fontId="3" fillId="0" borderId="9" xfId="1" applyNumberFormat="1" applyFont="1" applyFill="1" applyBorder="1" applyAlignment="1">
      <alignment horizontal="right" vertical="center"/>
    </xf>
    <xf numFmtId="180" fontId="3" fillId="0" borderId="8" xfId="1" applyNumberFormat="1" applyFont="1" applyFill="1" applyBorder="1">
      <alignment vertical="center"/>
    </xf>
    <xf numFmtId="182" fontId="3" fillId="0" borderId="9" xfId="1" applyNumberFormat="1" applyFont="1" applyFill="1" applyBorder="1">
      <alignment vertical="center"/>
    </xf>
    <xf numFmtId="0" fontId="3" fillId="0" borderId="10" xfId="1" applyFont="1" applyFill="1" applyBorder="1" applyAlignment="1">
      <alignment horizontal="left" vertical="center"/>
    </xf>
    <xf numFmtId="176" fontId="2" fillId="0" borderId="9" xfId="1" applyNumberFormat="1" applyFont="1" applyFill="1" applyBorder="1">
      <alignment vertical="center"/>
    </xf>
    <xf numFmtId="182" fontId="2" fillId="0" borderId="9" xfId="1" applyNumberFormat="1" applyFont="1" applyFill="1" applyBorder="1">
      <alignment vertical="center"/>
    </xf>
    <xf numFmtId="180" fontId="2" fillId="0" borderId="8" xfId="1" applyNumberFormat="1" applyFont="1" applyFill="1" applyBorder="1">
      <alignment vertical="center"/>
    </xf>
    <xf numFmtId="0" fontId="2" fillId="0" borderId="10" xfId="1" applyFont="1" applyFill="1" applyBorder="1" applyAlignment="1">
      <alignment horizontal="left" vertical="center"/>
    </xf>
    <xf numFmtId="0" fontId="3" fillId="0" borderId="0" xfId="1" applyFont="1" applyFill="1" applyBorder="1">
      <alignment vertical="center"/>
    </xf>
    <xf numFmtId="0" fontId="2" fillId="0" borderId="10" xfId="1" applyFont="1" applyFill="1" applyBorder="1">
      <alignment vertical="center"/>
    </xf>
    <xf numFmtId="177" fontId="2" fillId="0" borderId="9" xfId="1" applyNumberFormat="1" applyFont="1" applyFill="1" applyBorder="1">
      <alignment vertical="center"/>
    </xf>
    <xf numFmtId="0" fontId="3" fillId="0" borderId="10" xfId="1" applyFont="1" applyFill="1" applyBorder="1">
      <alignment vertical="center"/>
    </xf>
    <xf numFmtId="181" fontId="2" fillId="0" borderId="9" xfId="1" applyNumberFormat="1" applyFont="1" applyFill="1" applyBorder="1">
      <alignment vertical="center"/>
    </xf>
    <xf numFmtId="0" fontId="2" fillId="0" borderId="10" xfId="1" applyFill="1" applyBorder="1">
      <alignment vertical="center"/>
    </xf>
    <xf numFmtId="183" fontId="2" fillId="0" borderId="11" xfId="1" applyNumberFormat="1" applyFont="1" applyFill="1" applyBorder="1">
      <alignment vertical="center"/>
    </xf>
    <xf numFmtId="0" fontId="2" fillId="0" borderId="10" xfId="1" applyFont="1" applyFill="1" applyBorder="1" applyAlignment="1">
      <alignment horizontal="left"/>
    </xf>
    <xf numFmtId="176" fontId="3" fillId="0" borderId="8" xfId="1" applyNumberFormat="1" applyFont="1" applyFill="1" applyBorder="1">
      <alignment vertical="center"/>
    </xf>
    <xf numFmtId="181" fontId="3" fillId="0" borderId="8" xfId="1" applyNumberFormat="1" applyFont="1" applyFill="1" applyBorder="1">
      <alignment vertical="center"/>
    </xf>
    <xf numFmtId="0" fontId="3" fillId="0" borderId="12" xfId="1" applyFont="1" applyFill="1" applyBorder="1">
      <alignment vertical="center"/>
    </xf>
    <xf numFmtId="0" fontId="2" fillId="0" borderId="13" xfId="1" applyFill="1" applyBorder="1">
      <alignment vertical="center"/>
    </xf>
    <xf numFmtId="0" fontId="2" fillId="0" borderId="7" xfId="1" applyFill="1" applyBorder="1" applyAlignment="1">
      <alignment horizontal="center"/>
    </xf>
    <xf numFmtId="0" fontId="2" fillId="0" borderId="8" xfId="1" applyFill="1" applyBorder="1" applyAlignment="1">
      <alignment horizontal="center"/>
    </xf>
    <xf numFmtId="176" fontId="2" fillId="0" borderId="8" xfId="1" applyNumberFormat="1" applyFont="1" applyFill="1" applyBorder="1" applyAlignment="1">
      <alignment horizontal="center"/>
    </xf>
    <xf numFmtId="177" fontId="2" fillId="0" borderId="8" xfId="1" applyNumberFormat="1" applyFont="1" applyFill="1" applyBorder="1" applyAlignment="1">
      <alignment horizontal="center"/>
    </xf>
    <xf numFmtId="0" fontId="2" fillId="0" borderId="8" xfId="1" applyFont="1" applyFill="1" applyBorder="1" applyAlignment="1">
      <alignment horizontal="center"/>
    </xf>
    <xf numFmtId="178" fontId="4" fillId="0" borderId="8" xfId="1" applyNumberFormat="1" applyFont="1" applyFill="1" applyBorder="1" applyAlignment="1">
      <alignment horizontal="center"/>
    </xf>
    <xf numFmtId="0" fontId="2" fillId="0" borderId="14" xfId="1" applyFill="1" applyBorder="1">
      <alignment vertical="center"/>
    </xf>
    <xf numFmtId="0" fontId="2" fillId="0" borderId="0" xfId="1" applyFill="1" applyBorder="1">
      <alignment vertical="center"/>
    </xf>
    <xf numFmtId="0" fontId="2" fillId="0" borderId="15" xfId="1" applyFill="1" applyBorder="1" applyAlignment="1">
      <alignment horizontal="center"/>
    </xf>
    <xf numFmtId="0" fontId="2" fillId="0" borderId="16" xfId="1" applyFill="1" applyBorder="1" applyAlignment="1">
      <alignment horizontal="center"/>
    </xf>
    <xf numFmtId="176" fontId="2" fillId="0" borderId="16" xfId="1" applyNumberFormat="1" applyFont="1" applyFill="1" applyBorder="1" applyAlignment="1">
      <alignment horizontal="center"/>
    </xf>
    <xf numFmtId="177" fontId="2" fillId="0" borderId="16" xfId="1" applyNumberFormat="1" applyFont="1" applyFill="1" applyBorder="1" applyAlignment="1">
      <alignment horizontal="center"/>
    </xf>
    <xf numFmtId="0" fontId="2" fillId="0" borderId="16" xfId="1" applyFont="1" applyFill="1" applyBorder="1" applyAlignment="1">
      <alignment horizontal="center"/>
    </xf>
    <xf numFmtId="178" fontId="2" fillId="0" borderId="16" xfId="1" applyNumberFormat="1" applyFont="1" applyFill="1" applyBorder="1" applyAlignment="1">
      <alignment horizontal="center"/>
    </xf>
    <xf numFmtId="0" fontId="2" fillId="0" borderId="17" xfId="1" applyFill="1" applyBorder="1" applyAlignment="1">
      <alignment horizontal="center"/>
    </xf>
    <xf numFmtId="0" fontId="2" fillId="0" borderId="11" xfId="1" applyFill="1" applyBorder="1">
      <alignment vertical="center"/>
    </xf>
    <xf numFmtId="0" fontId="2" fillId="0" borderId="18" xfId="1" applyFill="1" applyBorder="1" applyAlignment="1">
      <alignment horizontal="center"/>
    </xf>
    <xf numFmtId="0" fontId="2" fillId="0" borderId="19" xfId="1" applyFill="1" applyBorder="1" applyAlignment="1">
      <alignment horizontal="center"/>
    </xf>
    <xf numFmtId="176" fontId="2" fillId="0" borderId="19" xfId="1" applyNumberFormat="1" applyFont="1" applyFill="1" applyBorder="1" applyAlignment="1">
      <alignment horizontal="center"/>
    </xf>
    <xf numFmtId="177" fontId="2" fillId="0" borderId="19" xfId="1" applyNumberFormat="1" applyFont="1" applyFill="1" applyBorder="1" applyAlignment="1">
      <alignment horizontal="center"/>
    </xf>
    <xf numFmtId="0" fontId="2" fillId="0" borderId="19" xfId="1" applyFont="1" applyFill="1" applyBorder="1" applyAlignment="1">
      <alignment horizontal="center"/>
    </xf>
    <xf numFmtId="178" fontId="2" fillId="0" borderId="19" xfId="1" applyNumberFormat="1" applyFont="1" applyFill="1" applyBorder="1" applyAlignment="1">
      <alignment horizontal="center"/>
    </xf>
    <xf numFmtId="0" fontId="2" fillId="0" borderId="2" xfId="1" applyFill="1" applyBorder="1">
      <alignment vertical="center"/>
    </xf>
    <xf numFmtId="0" fontId="2" fillId="0" borderId="0" xfId="1" applyFill="1" applyBorder="1" applyAlignment="1">
      <alignment horizontal="right"/>
    </xf>
    <xf numFmtId="0" fontId="5" fillId="0" borderId="0" xfId="1" applyFont="1" applyFill="1" applyBorder="1" applyAlignment="1"/>
    <xf numFmtId="0" fontId="6" fillId="0" borderId="0" xfId="1" applyFont="1" applyFill="1" applyBorder="1" applyAlignment="1"/>
    <xf numFmtId="176" fontId="2" fillId="0" borderId="0" xfId="1" applyNumberFormat="1" applyFont="1" applyFill="1" applyBorder="1">
      <alignment vertical="center"/>
    </xf>
    <xf numFmtId="177" fontId="2" fillId="0" borderId="0" xfId="1" applyNumberFormat="1" applyFont="1" applyFill="1" applyBorder="1">
      <alignment vertical="center"/>
    </xf>
    <xf numFmtId="0" fontId="2" fillId="0" borderId="0" xfId="1" applyFont="1" applyFill="1" applyBorder="1">
      <alignment vertical="center"/>
    </xf>
    <xf numFmtId="178" fontId="2" fillId="0" borderId="0" xfId="1" applyNumberFormat="1" applyFont="1" applyFill="1" applyBorder="1">
      <alignment vertical="center"/>
    </xf>
    <xf numFmtId="31" fontId="2" fillId="0" borderId="0" xfId="1" applyNumberFormat="1" applyFill="1" applyBorder="1" applyAlignment="1">
      <alignment horizontal="left"/>
    </xf>
    <xf numFmtId="0" fontId="7" fillId="0" borderId="0" xfId="1" applyFont="1" applyFill="1" applyBorder="1" applyAlignment="1">
      <alignment horizont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&#25253;&#25919;&#24220;&#25253;&#34920;&#25910;&#20837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2年1月"/>
      <sheetName val="2022年2月"/>
      <sheetName val="2022年3月 "/>
    </sheetNames>
    <sheetDataSet>
      <sheetData sheetId="0"/>
      <sheetData sheetId="1">
        <row r="17">
          <cell r="C17">
            <v>83</v>
          </cell>
        </row>
      </sheetData>
      <sheetData sheetId="2">
        <row r="31">
          <cell r="C31">
            <v>4329</v>
          </cell>
        </row>
        <row r="32">
          <cell r="C32">
            <v>3537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V44"/>
  <sheetViews>
    <sheetView tabSelected="1" workbookViewId="0">
      <selection activeCell="G31" sqref="G31"/>
    </sheetView>
  </sheetViews>
  <sheetFormatPr defaultColWidth="10" defaultRowHeight="15.6"/>
  <cols>
    <col min="1" max="1" width="40.77734375" style="2" customWidth="1"/>
    <col min="2" max="2" width="13.5546875" style="2" customWidth="1"/>
    <col min="3" max="3" width="13.5546875" style="5" customWidth="1"/>
    <col min="4" max="4" width="13.5546875" style="6" customWidth="1"/>
    <col min="5" max="7" width="13.5546875" style="5" customWidth="1"/>
    <col min="8" max="8" width="13.5546875" style="4" customWidth="1"/>
    <col min="9" max="9" width="13.5546875" style="3" customWidth="1"/>
    <col min="10" max="11" width="13.5546875" style="2" customWidth="1"/>
    <col min="12" max="12" width="26.88671875" style="2" customWidth="1"/>
    <col min="13" max="178" width="10" style="2" customWidth="1"/>
    <col min="179" max="16384" width="10" style="1"/>
  </cols>
  <sheetData>
    <row r="1" spans="1:12" s="1" customFormat="1" ht="32.25" customHeight="1">
      <c r="A1" s="77" t="s">
        <v>52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12" s="1" customFormat="1" ht="20.25" customHeight="1" thickBot="1">
      <c r="A2" s="76">
        <v>44681</v>
      </c>
      <c r="B2" s="76"/>
      <c r="C2" s="74"/>
      <c r="D2" s="75"/>
      <c r="E2" s="74"/>
      <c r="F2" s="74"/>
      <c r="G2" s="74"/>
      <c r="H2" s="73"/>
      <c r="I2" s="72"/>
      <c r="J2" s="71"/>
      <c r="K2" s="70"/>
      <c r="L2" s="69" t="s">
        <v>51</v>
      </c>
    </row>
    <row r="3" spans="1:12" s="61" customFormat="1" ht="18.75" customHeight="1">
      <c r="A3" s="68"/>
      <c r="B3" s="63" t="s">
        <v>50</v>
      </c>
      <c r="C3" s="66" t="s">
        <v>49</v>
      </c>
      <c r="D3" s="67" t="s">
        <v>48</v>
      </c>
      <c r="E3" s="66" t="s">
        <v>46</v>
      </c>
      <c r="F3" s="66" t="s">
        <v>45</v>
      </c>
      <c r="G3" s="66" t="s">
        <v>45</v>
      </c>
      <c r="H3" s="65" t="s">
        <v>47</v>
      </c>
      <c r="I3" s="64" t="s">
        <v>46</v>
      </c>
      <c r="J3" s="63" t="s">
        <v>45</v>
      </c>
      <c r="K3" s="63" t="s">
        <v>45</v>
      </c>
      <c r="L3" s="62"/>
    </row>
    <row r="4" spans="1:12" s="53" customFormat="1" ht="18.75" customHeight="1">
      <c r="A4" s="60" t="s">
        <v>44</v>
      </c>
      <c r="B4" s="55" t="s">
        <v>43</v>
      </c>
      <c r="C4" s="58" t="s">
        <v>34</v>
      </c>
      <c r="D4" s="59" t="s">
        <v>42</v>
      </c>
      <c r="E4" s="58" t="s">
        <v>41</v>
      </c>
      <c r="F4" s="58" t="s">
        <v>40</v>
      </c>
      <c r="G4" s="58" t="s">
        <v>40</v>
      </c>
      <c r="H4" s="57" t="s">
        <v>34</v>
      </c>
      <c r="I4" s="56" t="s">
        <v>39</v>
      </c>
      <c r="J4" s="55" t="s">
        <v>38</v>
      </c>
      <c r="K4" s="55" t="s">
        <v>38</v>
      </c>
      <c r="L4" s="54" t="s">
        <v>37</v>
      </c>
    </row>
    <row r="5" spans="1:12" s="45" customFormat="1" ht="18.75" customHeight="1">
      <c r="A5" s="52"/>
      <c r="B5" s="50" t="s">
        <v>35</v>
      </c>
      <c r="C5" s="50" t="s">
        <v>35</v>
      </c>
      <c r="D5" s="51" t="s">
        <v>36</v>
      </c>
      <c r="E5" s="50" t="s">
        <v>34</v>
      </c>
      <c r="F5" s="50" t="s">
        <v>33</v>
      </c>
      <c r="G5" s="50" t="s">
        <v>32</v>
      </c>
      <c r="H5" s="49" t="s">
        <v>35</v>
      </c>
      <c r="I5" s="48" t="s">
        <v>34</v>
      </c>
      <c r="J5" s="47" t="s">
        <v>33</v>
      </c>
      <c r="K5" s="47" t="s">
        <v>32</v>
      </c>
      <c r="L5" s="46"/>
    </row>
    <row r="6" spans="1:12" s="18" customFormat="1" ht="17.25" customHeight="1">
      <c r="A6" s="44" t="s">
        <v>31</v>
      </c>
      <c r="B6" s="43"/>
      <c r="C6" s="43">
        <f>SUM(C7:C20)</f>
        <v>19344</v>
      </c>
      <c r="D6" s="27"/>
      <c r="E6" s="43">
        <f>SUM(E7:E20)</f>
        <v>19929</v>
      </c>
      <c r="F6" s="25">
        <f>C6-E6</f>
        <v>-585</v>
      </c>
      <c r="G6" s="24">
        <f>F6/E6*100</f>
        <v>-2.9354207436399218</v>
      </c>
      <c r="H6" s="43">
        <f>SUM(H7:H20)</f>
        <v>3499</v>
      </c>
      <c r="I6" s="42">
        <f>SUM(I7:I20)</f>
        <v>4345</v>
      </c>
      <c r="J6" s="25">
        <f>H6-I6</f>
        <v>-846</v>
      </c>
      <c r="K6" s="24">
        <f>J6/I6*100</f>
        <v>-19.47065592635213</v>
      </c>
      <c r="L6" s="19"/>
    </row>
    <row r="7" spans="1:12" s="1" customFormat="1" ht="17.25" customHeight="1">
      <c r="A7" s="35" t="s">
        <v>30</v>
      </c>
      <c r="B7" s="38"/>
      <c r="C7" s="31">
        <v>5255</v>
      </c>
      <c r="D7" s="32"/>
      <c r="E7" s="31">
        <v>4973</v>
      </c>
      <c r="F7" s="21">
        <f>C7-E7</f>
        <v>282</v>
      </c>
      <c r="G7" s="20">
        <f>F7/E7*100</f>
        <v>5.6706213553187208</v>
      </c>
      <c r="H7" s="31">
        <v>1182</v>
      </c>
      <c r="I7" s="31">
        <v>1182</v>
      </c>
      <c r="J7" s="21">
        <f>H7-I7</f>
        <v>0</v>
      </c>
      <c r="K7" s="20">
        <f>J7/I7*100</f>
        <v>0</v>
      </c>
      <c r="L7" s="19"/>
    </row>
    <row r="8" spans="1:12" s="1" customFormat="1" ht="17.25" customHeight="1">
      <c r="A8" s="35" t="s">
        <v>29</v>
      </c>
      <c r="B8" s="38"/>
      <c r="C8" s="31">
        <v>2109</v>
      </c>
      <c r="D8" s="32"/>
      <c r="E8" s="31">
        <v>3800</v>
      </c>
      <c r="F8" s="21">
        <f>C8-E8</f>
        <v>-1691</v>
      </c>
      <c r="G8" s="20">
        <f>F8/E8*100</f>
        <v>-44.5</v>
      </c>
      <c r="H8" s="31">
        <v>763</v>
      </c>
      <c r="I8" s="31">
        <v>1199</v>
      </c>
      <c r="J8" s="21">
        <f>H8-I8</f>
        <v>-436</v>
      </c>
      <c r="K8" s="20">
        <f>J8/I8*100</f>
        <v>-36.363636363636367</v>
      </c>
      <c r="L8" s="19"/>
    </row>
    <row r="9" spans="1:12" s="1" customFormat="1" ht="17.25" customHeight="1">
      <c r="A9" s="35" t="s">
        <v>28</v>
      </c>
      <c r="B9" s="38"/>
      <c r="C9" s="31">
        <v>143</v>
      </c>
      <c r="D9" s="32"/>
      <c r="E9" s="31">
        <v>447</v>
      </c>
      <c r="F9" s="21">
        <f>C9-E9</f>
        <v>-304</v>
      </c>
      <c r="G9" s="20">
        <f>F9/E9*100</f>
        <v>-68.008948545861301</v>
      </c>
      <c r="H9" s="36">
        <v>29</v>
      </c>
      <c r="I9" s="31">
        <v>87</v>
      </c>
      <c r="J9" s="21">
        <f>H9-I9</f>
        <v>-58</v>
      </c>
      <c r="K9" s="20">
        <f>J9/I9*100</f>
        <v>-66.666666666666657</v>
      </c>
      <c r="L9" s="19"/>
    </row>
    <row r="10" spans="1:12" s="1" customFormat="1" ht="17.25" customHeight="1">
      <c r="A10" s="35" t="s">
        <v>27</v>
      </c>
      <c r="B10" s="38"/>
      <c r="C10" s="31">
        <v>44</v>
      </c>
      <c r="D10" s="32"/>
      <c r="E10" s="31">
        <v>46</v>
      </c>
      <c r="F10" s="21">
        <f>C10-E10</f>
        <v>-2</v>
      </c>
      <c r="G10" s="20">
        <f>F10/E10*100</f>
        <v>-4.3478260869565215</v>
      </c>
      <c r="H10" s="31">
        <v>2</v>
      </c>
      <c r="I10" s="31">
        <v>20</v>
      </c>
      <c r="J10" s="21">
        <f>H10-I10</f>
        <v>-18</v>
      </c>
      <c r="K10" s="20">
        <f>J10/I10*100</f>
        <v>-90</v>
      </c>
      <c r="L10" s="19"/>
    </row>
    <row r="11" spans="1:12" s="1" customFormat="1" ht="17.25" customHeight="1">
      <c r="A11" s="35" t="s">
        <v>26</v>
      </c>
      <c r="B11" s="38"/>
      <c r="C11" s="31">
        <v>1768</v>
      </c>
      <c r="D11" s="32"/>
      <c r="E11" s="31">
        <v>1852</v>
      </c>
      <c r="F11" s="21">
        <f>C11-E11</f>
        <v>-84</v>
      </c>
      <c r="G11" s="20">
        <f>F11/E11*100</f>
        <v>-4.5356371490280782</v>
      </c>
      <c r="H11" s="31">
        <v>375</v>
      </c>
      <c r="I11" s="31">
        <v>425</v>
      </c>
      <c r="J11" s="21">
        <f>H11-I11</f>
        <v>-50</v>
      </c>
      <c r="K11" s="20">
        <f>J11/I11*100</f>
        <v>-11.76470588235294</v>
      </c>
      <c r="L11" s="19"/>
    </row>
    <row r="12" spans="1:12" s="1" customFormat="1" ht="17.25" customHeight="1">
      <c r="A12" s="35" t="s">
        <v>25</v>
      </c>
      <c r="B12" s="38"/>
      <c r="C12" s="31">
        <v>1428</v>
      </c>
      <c r="D12" s="32"/>
      <c r="E12" s="31">
        <v>178</v>
      </c>
      <c r="F12" s="21">
        <f>C12-E12</f>
        <v>1250</v>
      </c>
      <c r="G12" s="20">
        <f>F12/E12*100</f>
        <v>702.24719101123594</v>
      </c>
      <c r="H12" s="31">
        <v>59</v>
      </c>
      <c r="I12" s="31">
        <v>37</v>
      </c>
      <c r="J12" s="21">
        <f>H12-I12</f>
        <v>22</v>
      </c>
      <c r="K12" s="20">
        <f>J12/I12*100</f>
        <v>59.45945945945946</v>
      </c>
      <c r="L12" s="19"/>
    </row>
    <row r="13" spans="1:12" s="1" customFormat="1" ht="17.25" customHeight="1">
      <c r="A13" s="39" t="s">
        <v>24</v>
      </c>
      <c r="B13" s="38"/>
      <c r="C13" s="31">
        <v>562</v>
      </c>
      <c r="D13" s="32"/>
      <c r="E13" s="31">
        <v>392</v>
      </c>
      <c r="F13" s="21">
        <f>C13-E13</f>
        <v>170</v>
      </c>
      <c r="G13" s="20">
        <f>F13/E13*100</f>
        <v>43.367346938775512</v>
      </c>
      <c r="H13" s="31">
        <v>98</v>
      </c>
      <c r="I13" s="31">
        <v>116</v>
      </c>
      <c r="J13" s="21">
        <f>H13-I13</f>
        <v>-18</v>
      </c>
      <c r="K13" s="20">
        <f>J13/I13*100</f>
        <v>-15.517241379310345</v>
      </c>
      <c r="L13" s="19"/>
    </row>
    <row r="14" spans="1:12" s="1" customFormat="1" ht="17.25" customHeight="1">
      <c r="A14" s="39" t="s">
        <v>23</v>
      </c>
      <c r="B14" s="38"/>
      <c r="C14" s="31">
        <v>456</v>
      </c>
      <c r="D14" s="32"/>
      <c r="E14" s="31">
        <v>142</v>
      </c>
      <c r="F14" s="21">
        <f>C14-E14</f>
        <v>314</v>
      </c>
      <c r="G14" s="20">
        <f>F14/E14*100</f>
        <v>221.12676056338029</v>
      </c>
      <c r="H14" s="31">
        <v>24</v>
      </c>
      <c r="I14" s="31">
        <v>25</v>
      </c>
      <c r="J14" s="21">
        <f>H14-I14</f>
        <v>-1</v>
      </c>
      <c r="K14" s="20">
        <f>J14/I14*100</f>
        <v>-4</v>
      </c>
      <c r="L14" s="19"/>
    </row>
    <row r="15" spans="1:12" s="1" customFormat="1" ht="17.25" customHeight="1">
      <c r="A15" s="35" t="s">
        <v>22</v>
      </c>
      <c r="B15" s="38"/>
      <c r="C15" s="31">
        <v>3093</v>
      </c>
      <c r="D15" s="32"/>
      <c r="E15" s="31">
        <v>2168</v>
      </c>
      <c r="F15" s="21">
        <f>C15-E15</f>
        <v>925</v>
      </c>
      <c r="G15" s="20">
        <f>F15/E15*100</f>
        <v>42.666051660516608</v>
      </c>
      <c r="H15" s="31">
        <v>165</v>
      </c>
      <c r="I15" s="31">
        <v>504</v>
      </c>
      <c r="J15" s="21">
        <f>H15-I15</f>
        <v>-339</v>
      </c>
      <c r="K15" s="20">
        <f>J15/I15*100</f>
        <v>-67.261904761904773</v>
      </c>
      <c r="L15" s="19"/>
    </row>
    <row r="16" spans="1:12" s="1" customFormat="1" ht="17.25" customHeight="1">
      <c r="A16" s="41" t="s">
        <v>21</v>
      </c>
      <c r="B16" s="38"/>
      <c r="C16" s="31">
        <v>584</v>
      </c>
      <c r="D16" s="32"/>
      <c r="E16" s="31">
        <v>504</v>
      </c>
      <c r="F16" s="21">
        <f>C16-E16</f>
        <v>80</v>
      </c>
      <c r="G16" s="20">
        <f>F16/E16*100</f>
        <v>15.873015873015872</v>
      </c>
      <c r="H16" s="31">
        <v>150</v>
      </c>
      <c r="I16" s="31">
        <v>125</v>
      </c>
      <c r="J16" s="21">
        <f>H16-I16</f>
        <v>25</v>
      </c>
      <c r="K16" s="20">
        <f>J16/I16*100</f>
        <v>20</v>
      </c>
      <c r="L16" s="19"/>
    </row>
    <row r="17" spans="1:12" s="1" customFormat="1" ht="17.25" customHeight="1">
      <c r="A17" s="41" t="s">
        <v>20</v>
      </c>
      <c r="B17" s="38"/>
      <c r="C17" s="31">
        <v>128</v>
      </c>
      <c r="D17" s="32"/>
      <c r="E17" s="40">
        <v>64</v>
      </c>
      <c r="F17" s="21">
        <f>C17-E17</f>
        <v>64</v>
      </c>
      <c r="G17" s="20">
        <f>F17/E17*100</f>
        <v>100</v>
      </c>
      <c r="H17" s="31">
        <f>C17-'[1]2022年2月'!C17</f>
        <v>45</v>
      </c>
      <c r="I17" s="40">
        <v>30</v>
      </c>
      <c r="J17" s="21">
        <f>H17-I17</f>
        <v>15</v>
      </c>
      <c r="K17" s="20">
        <f>J17/I17*100</f>
        <v>50</v>
      </c>
      <c r="L17" s="19"/>
    </row>
    <row r="18" spans="1:12" s="1" customFormat="1" ht="17.25" customHeight="1">
      <c r="A18" s="35" t="s">
        <v>19</v>
      </c>
      <c r="B18" s="38"/>
      <c r="C18" s="31">
        <v>1796</v>
      </c>
      <c r="D18" s="32"/>
      <c r="E18" s="31">
        <v>1666</v>
      </c>
      <c r="F18" s="21">
        <f>C18-E18</f>
        <v>130</v>
      </c>
      <c r="G18" s="20">
        <f>F18/E18*100</f>
        <v>7.8031212484993988</v>
      </c>
      <c r="H18" s="31">
        <v>0</v>
      </c>
      <c r="I18" s="31">
        <v>18</v>
      </c>
      <c r="J18" s="21">
        <f>H18-I18</f>
        <v>-18</v>
      </c>
      <c r="K18" s="20">
        <f>J18/I18*100</f>
        <v>-100</v>
      </c>
      <c r="L18" s="19"/>
    </row>
    <row r="19" spans="1:12" s="1" customFormat="1" ht="17.25" customHeight="1">
      <c r="A19" s="35" t="s">
        <v>18</v>
      </c>
      <c r="B19" s="38"/>
      <c r="C19" s="31">
        <v>1978</v>
      </c>
      <c r="D19" s="32"/>
      <c r="E19" s="31">
        <v>3696</v>
      </c>
      <c r="F19" s="21">
        <f>C19-E19</f>
        <v>-1718</v>
      </c>
      <c r="G19" s="20">
        <f>F19/E19*100</f>
        <v>-46.48268398268398</v>
      </c>
      <c r="H19" s="31">
        <v>607</v>
      </c>
      <c r="I19" s="31">
        <v>576</v>
      </c>
      <c r="J19" s="21">
        <f>H19-I19</f>
        <v>31</v>
      </c>
      <c r="K19" s="20">
        <f>J19/I19*100</f>
        <v>5.3819444444444446</v>
      </c>
      <c r="L19" s="19"/>
    </row>
    <row r="20" spans="1:12" s="1" customFormat="1" ht="17.25" customHeight="1">
      <c r="A20" s="39" t="s">
        <v>17</v>
      </c>
      <c r="B20" s="38"/>
      <c r="C20" s="31"/>
      <c r="D20" s="32"/>
      <c r="E20" s="31">
        <v>1</v>
      </c>
      <c r="F20" s="21"/>
      <c r="G20" s="20"/>
      <c r="H20" s="31">
        <f>C20-'[1]2022年2月'!C20</f>
        <v>0</v>
      </c>
      <c r="I20" s="30">
        <v>1</v>
      </c>
      <c r="J20" s="21"/>
      <c r="K20" s="20"/>
      <c r="L20" s="19"/>
    </row>
    <row r="21" spans="1:12" s="18" customFormat="1" ht="17.25" customHeight="1">
      <c r="A21" s="37" t="s">
        <v>16</v>
      </c>
      <c r="B21" s="28"/>
      <c r="C21" s="28">
        <f>SUM(C22:C29)</f>
        <v>16896</v>
      </c>
      <c r="D21" s="27"/>
      <c r="E21" s="28">
        <f>E22+E23+E24+E25+E26+E27+E28+E29</f>
        <v>12004</v>
      </c>
      <c r="F21" s="25">
        <f>C21-E21</f>
        <v>4892</v>
      </c>
      <c r="G21" s="24">
        <f>F21/E21*100</f>
        <v>40.753082305898033</v>
      </c>
      <c r="H21" s="28">
        <f>H22+H23+H24+H25+H26+H27+H28+H29</f>
        <v>3120</v>
      </c>
      <c r="I21" s="22">
        <f>I22+I23+I24+I25+I26+I27+I28+I29</f>
        <v>2392</v>
      </c>
      <c r="J21" s="25">
        <f>H21-I21</f>
        <v>728</v>
      </c>
      <c r="K21" s="24">
        <f>J21/I21*100</f>
        <v>30.434782608695656</v>
      </c>
      <c r="L21" s="19"/>
    </row>
    <row r="22" spans="1:12" s="5" customFormat="1" ht="17.25" customHeight="1">
      <c r="A22" s="35" t="s">
        <v>15</v>
      </c>
      <c r="B22" s="31"/>
      <c r="C22" s="31">
        <v>1251</v>
      </c>
      <c r="D22" s="32"/>
      <c r="E22" s="31">
        <v>1228</v>
      </c>
      <c r="F22" s="21">
        <f>C22-E22</f>
        <v>23</v>
      </c>
      <c r="G22" s="20">
        <f>F22/E22*100</f>
        <v>1.8729641693811077</v>
      </c>
      <c r="H22" s="31">
        <v>256</v>
      </c>
      <c r="I22" s="31">
        <v>281</v>
      </c>
      <c r="J22" s="21">
        <f>H22-I22</f>
        <v>-25</v>
      </c>
      <c r="K22" s="20">
        <f>J22/I22*100</f>
        <v>-8.8967971530249113</v>
      </c>
      <c r="L22" s="19"/>
    </row>
    <row r="23" spans="1:12" s="5" customFormat="1" ht="17.25" customHeight="1">
      <c r="A23" s="35" t="s">
        <v>14</v>
      </c>
      <c r="B23" s="31"/>
      <c r="C23" s="31">
        <v>1488</v>
      </c>
      <c r="D23" s="32"/>
      <c r="E23" s="31">
        <v>4989</v>
      </c>
      <c r="F23" s="21">
        <f>C23-E23</f>
        <v>-3501</v>
      </c>
      <c r="G23" s="20">
        <f>F23/E23*100</f>
        <v>-70.174383644016842</v>
      </c>
      <c r="H23" s="31">
        <v>125</v>
      </c>
      <c r="I23" s="31">
        <v>1935</v>
      </c>
      <c r="J23" s="21">
        <f>H23-I23</f>
        <v>-1810</v>
      </c>
      <c r="K23" s="20">
        <f>J23/I23*100</f>
        <v>-93.540051679586568</v>
      </c>
      <c r="L23" s="19"/>
    </row>
    <row r="24" spans="1:12" s="5" customFormat="1" ht="17.25" customHeight="1">
      <c r="A24" s="35" t="s">
        <v>13</v>
      </c>
      <c r="B24" s="31"/>
      <c r="C24" s="31">
        <v>9227</v>
      </c>
      <c r="D24" s="32"/>
      <c r="E24" s="31">
        <v>1193</v>
      </c>
      <c r="F24" s="21">
        <f>C24-E24</f>
        <v>8034</v>
      </c>
      <c r="G24" s="20">
        <f>F24/E24*100</f>
        <v>673.42833193629508</v>
      </c>
      <c r="H24" s="31">
        <v>1486</v>
      </c>
      <c r="I24" s="31">
        <v>55</v>
      </c>
      <c r="J24" s="21">
        <f>H24-I24</f>
        <v>1431</v>
      </c>
      <c r="K24" s="20">
        <f>J24/I24*100</f>
        <v>2601.818181818182</v>
      </c>
      <c r="L24" s="19"/>
    </row>
    <row r="25" spans="1:12" s="5" customFormat="1" ht="17.25" customHeight="1">
      <c r="A25" s="35" t="s">
        <v>12</v>
      </c>
      <c r="B25" s="36"/>
      <c r="C25" s="36">
        <v>2608</v>
      </c>
      <c r="D25" s="32"/>
      <c r="E25" s="36">
        <v>3809</v>
      </c>
      <c r="F25" s="21">
        <f>C25-E25</f>
        <v>-1201</v>
      </c>
      <c r="G25" s="20">
        <f>F25/E25*100</f>
        <v>-31.53058545550013</v>
      </c>
      <c r="H25" s="36">
        <v>3</v>
      </c>
      <c r="I25" s="36">
        <v>74</v>
      </c>
      <c r="J25" s="21">
        <f>H25-I25</f>
        <v>-71</v>
      </c>
      <c r="K25" s="20">
        <f>J25/I25*100</f>
        <v>-95.945945945945937</v>
      </c>
      <c r="L25" s="19"/>
    </row>
    <row r="26" spans="1:12" s="5" customFormat="1" ht="17.25" customHeight="1">
      <c r="A26" s="35" t="s">
        <v>11</v>
      </c>
      <c r="B26" s="36"/>
      <c r="C26" s="36">
        <v>106</v>
      </c>
      <c r="D26" s="32"/>
      <c r="E26" s="36"/>
      <c r="F26" s="21">
        <f>C26-E26</f>
        <v>106</v>
      </c>
      <c r="G26" s="20" t="e">
        <f>F26/E26*100</f>
        <v>#DIV/0!</v>
      </c>
      <c r="H26" s="36">
        <v>0</v>
      </c>
      <c r="I26" s="36"/>
      <c r="J26" s="21">
        <f>H26-I26</f>
        <v>0</v>
      </c>
      <c r="K26" s="20" t="e">
        <f>J26/I26*100</f>
        <v>#DIV/0!</v>
      </c>
      <c r="L26" s="19"/>
    </row>
    <row r="27" spans="1:12" s="5" customFormat="1" ht="17.25" customHeight="1">
      <c r="A27" s="35" t="s">
        <v>10</v>
      </c>
      <c r="B27" s="36"/>
      <c r="C27" s="36">
        <v>603</v>
      </c>
      <c r="D27" s="32"/>
      <c r="E27" s="36">
        <v>360</v>
      </c>
      <c r="F27" s="21">
        <f>C27-E27</f>
        <v>243</v>
      </c>
      <c r="G27" s="20">
        <f>F27/E27*100</f>
        <v>67.5</v>
      </c>
      <c r="H27" s="36">
        <v>0</v>
      </c>
      <c r="I27" s="36"/>
      <c r="J27" s="21">
        <f>H27-I27</f>
        <v>0</v>
      </c>
      <c r="K27" s="20" t="e">
        <f>J27/I27*100</f>
        <v>#DIV/0!</v>
      </c>
      <c r="L27" s="19"/>
    </row>
    <row r="28" spans="1:12" s="5" customFormat="1" ht="17.25" customHeight="1">
      <c r="A28" s="35" t="s">
        <v>9</v>
      </c>
      <c r="B28" s="31"/>
      <c r="C28" s="31">
        <v>1613</v>
      </c>
      <c r="D28" s="32"/>
      <c r="E28" s="31">
        <v>425</v>
      </c>
      <c r="F28" s="21">
        <f>C28-E28</f>
        <v>1188</v>
      </c>
      <c r="G28" s="20">
        <f>F28/E28*100</f>
        <v>279.52941176470591</v>
      </c>
      <c r="H28" s="31">
        <v>1250</v>
      </c>
      <c r="I28" s="36">
        <v>47</v>
      </c>
      <c r="J28" s="21">
        <f>H28-I28</f>
        <v>1203</v>
      </c>
      <c r="K28" s="20">
        <f>J28/I28*100</f>
        <v>2559.5744680851062</v>
      </c>
      <c r="L28" s="19"/>
    </row>
    <row r="29" spans="1:12" s="5" customFormat="1" ht="17.25" customHeight="1">
      <c r="A29" s="35" t="s">
        <v>8</v>
      </c>
      <c r="B29" s="31"/>
      <c r="C29" s="31"/>
      <c r="D29" s="32"/>
      <c r="E29" s="31"/>
      <c r="F29" s="21"/>
      <c r="G29" s="20"/>
      <c r="H29" s="31">
        <f>C29-'[1]2022年2月'!C29</f>
        <v>0</v>
      </c>
      <c r="I29" s="30"/>
      <c r="J29" s="21"/>
      <c r="K29" s="20"/>
      <c r="L29" s="19"/>
    </row>
    <row r="30" spans="1:12" s="34" customFormat="1" ht="17.25" customHeight="1">
      <c r="A30" s="29" t="s">
        <v>7</v>
      </c>
      <c r="B30" s="28"/>
      <c r="C30" s="28">
        <f>C6+C21</f>
        <v>36240</v>
      </c>
      <c r="D30" s="27"/>
      <c r="E30" s="26">
        <f>E6+E21</f>
        <v>31933</v>
      </c>
      <c r="F30" s="25">
        <f>C30-E30</f>
        <v>4307</v>
      </c>
      <c r="G30" s="24">
        <f>F30/E30*100</f>
        <v>13.487614693264021</v>
      </c>
      <c r="H30" s="28">
        <f>H6+H21</f>
        <v>6619</v>
      </c>
      <c r="I30" s="22">
        <f>I6+I21</f>
        <v>6737</v>
      </c>
      <c r="J30" s="25">
        <f>H30-I30</f>
        <v>-118</v>
      </c>
      <c r="K30" s="20">
        <f>J30/I30*100</f>
        <v>-1.7515214487160455</v>
      </c>
      <c r="L30" s="19"/>
    </row>
    <row r="31" spans="1:12" s="1" customFormat="1" ht="17.25" customHeight="1">
      <c r="A31" s="29" t="s">
        <v>6</v>
      </c>
      <c r="B31" s="28"/>
      <c r="C31" s="28">
        <v>6272</v>
      </c>
      <c r="D31" s="27"/>
      <c r="E31" s="28">
        <v>59684</v>
      </c>
      <c r="F31" s="25">
        <f>C31-E31</f>
        <v>-53412</v>
      </c>
      <c r="G31" s="24">
        <f>F31/E31*100</f>
        <v>-89.491320957040415</v>
      </c>
      <c r="H31" s="28">
        <f>C31-'[1]2022年3月 '!C31</f>
        <v>1943</v>
      </c>
      <c r="I31" s="22">
        <v>7434</v>
      </c>
      <c r="J31" s="25">
        <f>H31-I31</f>
        <v>-5491</v>
      </c>
      <c r="K31" s="24">
        <f>J31/I31*100</f>
        <v>-73.86333064299167</v>
      </c>
      <c r="L31" s="19"/>
    </row>
    <row r="32" spans="1:12" s="1" customFormat="1" ht="17.25" customHeight="1">
      <c r="A32" s="33" t="s">
        <v>5</v>
      </c>
      <c r="B32" s="31"/>
      <c r="C32" s="31">
        <v>5007</v>
      </c>
      <c r="D32" s="32"/>
      <c r="E32" s="31">
        <v>58909</v>
      </c>
      <c r="F32" s="21">
        <f>C32-E32</f>
        <v>-53902</v>
      </c>
      <c r="G32" s="20">
        <f>F32/E32*100</f>
        <v>-91.500449846373215</v>
      </c>
      <c r="H32" s="28">
        <f>C32-'[1]2022年3月 '!C32</f>
        <v>1470</v>
      </c>
      <c r="I32" s="30">
        <v>7338</v>
      </c>
      <c r="J32" s="21">
        <f>H32-I32</f>
        <v>-5868</v>
      </c>
      <c r="K32" s="20">
        <f>J32/I32*100</f>
        <v>-79.967293540474245</v>
      </c>
      <c r="L32" s="19"/>
    </row>
    <row r="33" spans="1:12" s="18" customFormat="1" ht="17.25" customHeight="1">
      <c r="A33" s="29" t="s">
        <v>4</v>
      </c>
      <c r="B33" s="28"/>
      <c r="C33" s="28">
        <v>19</v>
      </c>
      <c r="D33" s="27"/>
      <c r="E33" s="26"/>
      <c r="F33" s="25"/>
      <c r="G33" s="24"/>
      <c r="H33" s="23"/>
      <c r="I33" s="22"/>
      <c r="J33" s="21">
        <f>H33-I33</f>
        <v>0</v>
      </c>
      <c r="K33" s="20"/>
      <c r="L33" s="19"/>
    </row>
    <row r="34" spans="1:12" s="1" customFormat="1" ht="17.25" customHeight="1" thickBot="1">
      <c r="A34" s="17" t="s">
        <v>3</v>
      </c>
      <c r="B34" s="14"/>
      <c r="C34" s="14">
        <f>C30+C31+C33</f>
        <v>42531</v>
      </c>
      <c r="D34" s="16"/>
      <c r="E34" s="14">
        <f>E30+E31+E33</f>
        <v>91617</v>
      </c>
      <c r="F34" s="15">
        <f>C34-E34</f>
        <v>-49086</v>
      </c>
      <c r="G34" s="11">
        <f>F34/E34*100</f>
        <v>-53.577392841939819</v>
      </c>
      <c r="H34" s="14">
        <f>H30+H31+H33</f>
        <v>8562</v>
      </c>
      <c r="I34" s="13">
        <f>I30+I31+I33</f>
        <v>14171</v>
      </c>
      <c r="J34" s="12">
        <f>H34-I34</f>
        <v>-5609</v>
      </c>
      <c r="K34" s="11">
        <f>J34/I34*100</f>
        <v>-39.580834097805379</v>
      </c>
      <c r="L34" s="10"/>
    </row>
    <row r="35" spans="1:12" s="1" customFormat="1">
      <c r="A35" s="9" t="s">
        <v>2</v>
      </c>
      <c r="B35" s="8"/>
      <c r="C35" s="8"/>
      <c r="D35" s="8"/>
      <c r="E35" s="8"/>
      <c r="F35" s="5"/>
      <c r="G35" s="5"/>
      <c r="H35" s="4"/>
      <c r="I35" s="3"/>
      <c r="J35" s="2"/>
      <c r="K35" s="2"/>
      <c r="L35" s="2" t="s">
        <v>1</v>
      </c>
    </row>
    <row r="44" spans="1:12" s="1" customFormat="1">
      <c r="A44" s="2"/>
      <c r="B44" s="2"/>
      <c r="C44" s="5"/>
      <c r="D44" s="6"/>
      <c r="E44" s="5"/>
      <c r="F44" s="5"/>
      <c r="G44" s="5"/>
      <c r="H44" s="7" t="s">
        <v>0</v>
      </c>
      <c r="I44" s="3"/>
      <c r="J44" s="2"/>
      <c r="K44" s="2"/>
      <c r="L44" s="2"/>
    </row>
  </sheetData>
  <mergeCells count="2">
    <mergeCell ref="A1:L1"/>
    <mergeCell ref="A35:E35"/>
  </mergeCells>
  <phoneticPr fontId="1" type="noConversion"/>
  <printOptions horizontalCentered="1"/>
  <pageMargins left="0.31496062992125984" right="0.35433070866141736" top="0.74803149606299213" bottom="0.74803149606299213" header="0.31496062992125984" footer="0.31496062992125984"/>
  <pageSetup paperSize="8" scale="72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2022年4月</vt:lpstr>
      <vt:lpstr>Sheet1</vt:lpstr>
      <vt:lpstr>Sheet2</vt:lpstr>
      <vt:lpstr>Sheet3</vt:lpstr>
      <vt:lpstr>'2022年4月'!Print_Area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2022-05-17T07:25:27Z</dcterms:modified>
</cp:coreProperties>
</file>