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5月份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I6" i="4"/>
  <c r="J6"/>
  <c r="M6"/>
  <c r="N6" s="1"/>
  <c r="I7"/>
  <c r="J7"/>
  <c r="I8"/>
  <c r="J8" s="1"/>
  <c r="M8"/>
  <c r="N8"/>
  <c r="I9"/>
  <c r="J9" s="1"/>
  <c r="M9"/>
  <c r="N9"/>
  <c r="I10"/>
  <c r="J10" s="1"/>
  <c r="M10"/>
  <c r="N10"/>
  <c r="I11"/>
  <c r="J11" s="1"/>
  <c r="M11"/>
  <c r="N11"/>
  <c r="I12"/>
  <c r="J12" s="1"/>
  <c r="M12"/>
  <c r="N12"/>
  <c r="I13"/>
  <c r="J13" s="1"/>
  <c r="M13"/>
  <c r="N13"/>
  <c r="I14"/>
  <c r="J14" s="1"/>
  <c r="M14"/>
  <c r="I15"/>
  <c r="J15"/>
  <c r="M15"/>
  <c r="N15" s="1"/>
  <c r="I16"/>
  <c r="J16"/>
  <c r="M16"/>
  <c r="N16" s="1"/>
  <c r="I17"/>
  <c r="J17"/>
  <c r="M17"/>
  <c r="N17" s="1"/>
  <c r="I18"/>
  <c r="J18"/>
  <c r="M18"/>
  <c r="N18" s="1"/>
  <c r="I19"/>
  <c r="J19"/>
  <c r="M19"/>
  <c r="N19" s="1"/>
  <c r="I20"/>
  <c r="I21"/>
  <c r="J21" s="1"/>
  <c r="M21"/>
  <c r="N21"/>
  <c r="I22"/>
  <c r="J22" s="1"/>
  <c r="M22"/>
  <c r="N22"/>
  <c r="I23"/>
  <c r="J23" s="1"/>
  <c r="M23"/>
  <c r="I24"/>
  <c r="J24"/>
  <c r="M24"/>
  <c r="N24" s="1"/>
  <c r="I25"/>
  <c r="J25"/>
  <c r="I27"/>
  <c r="J27" s="1"/>
  <c r="M27"/>
  <c r="N27"/>
  <c r="C28"/>
  <c r="D28"/>
  <c r="E28"/>
  <c r="E32" s="1"/>
  <c r="F28"/>
  <c r="I28" s="1"/>
  <c r="J28" s="1"/>
  <c r="H28"/>
  <c r="K28"/>
  <c r="M28" s="1"/>
  <c r="N28" s="1"/>
  <c r="L28"/>
  <c r="I29"/>
  <c r="J29" s="1"/>
  <c r="M29"/>
  <c r="N29"/>
  <c r="I30"/>
  <c r="J30" s="1"/>
  <c r="M30"/>
  <c r="K31"/>
  <c r="K32" s="1"/>
  <c r="M32" s="1"/>
  <c r="N32" s="1"/>
  <c r="C32"/>
  <c r="D32"/>
  <c r="F32"/>
  <c r="I32" s="1"/>
  <c r="J32" s="1"/>
  <c r="H32"/>
  <c r="L32"/>
</calcChain>
</file>

<file path=xl/sharedStrings.xml><?xml version="1.0" encoding="utf-8"?>
<sst xmlns="http://schemas.openxmlformats.org/spreadsheetml/2006/main" count="66" uniqueCount="53">
  <si>
    <t>注：2022年度预算草案还未通过人大决议，故本表没有反映年度预算数和占比数。</t>
  </si>
  <si>
    <t>支出合计</t>
  </si>
  <si>
    <t>四、债务还本支出</t>
  </si>
  <si>
    <t>三、国有资本经营支出</t>
  </si>
  <si>
    <t>二、政府性基金预算支出</t>
  </si>
  <si>
    <t>一、一般公共预算支出合计</t>
  </si>
  <si>
    <t>229、其他支出</t>
  </si>
  <si>
    <t>233、债务发行费用支出</t>
  </si>
  <si>
    <t>232、债务付息支出</t>
  </si>
  <si>
    <t>224、灾害防治及应急管理支出</t>
  </si>
  <si>
    <t>222、粮油物资储备支出</t>
  </si>
  <si>
    <t>221、住房保障支出</t>
  </si>
  <si>
    <t>220、自然资源海洋气象等支出</t>
  </si>
  <si>
    <t>217、金融支出</t>
  </si>
  <si>
    <t>216、商业服务业等支出</t>
  </si>
  <si>
    <t>215、资源勘探信息等支出</t>
  </si>
  <si>
    <t>214、交通运输支出</t>
  </si>
  <si>
    <t>213、农林水支出</t>
  </si>
  <si>
    <t>212、城乡社区支出</t>
  </si>
  <si>
    <t>211、节能环保支出</t>
  </si>
  <si>
    <t>210、卫生健康支出</t>
  </si>
  <si>
    <t>208、社会保障和就业支出</t>
  </si>
  <si>
    <t>207、文化体育与传媒支出</t>
  </si>
  <si>
    <t>206、科学技术支出</t>
  </si>
  <si>
    <t>205、教育支出</t>
  </si>
  <si>
    <t>204、公共安全支出</t>
  </si>
  <si>
    <t>203、国防支出</t>
  </si>
  <si>
    <t>201、一般公共服务支出</t>
  </si>
  <si>
    <t>(减)%</t>
  </si>
  <si>
    <t>减额</t>
  </si>
  <si>
    <t>完成</t>
  </si>
  <si>
    <t>数</t>
  </si>
  <si>
    <t>%</t>
  </si>
  <si>
    <t>本级安排</t>
  </si>
  <si>
    <t>上级补助</t>
  </si>
  <si>
    <t>上年结转</t>
  </si>
  <si>
    <t>备    注</t>
  </si>
  <si>
    <t>同月增</t>
  </si>
  <si>
    <t>同月</t>
  </si>
  <si>
    <t>同期增</t>
  </si>
  <si>
    <t>同期</t>
  </si>
  <si>
    <t>预算</t>
  </si>
  <si>
    <t>预 算</t>
  </si>
  <si>
    <t>支  出 项  目</t>
  </si>
  <si>
    <t>比上年</t>
  </si>
  <si>
    <t>上年</t>
  </si>
  <si>
    <t>本月</t>
  </si>
  <si>
    <t>占年</t>
  </si>
  <si>
    <r>
      <t>累</t>
    </r>
    <r>
      <rPr>
        <sz val="11"/>
        <color theme="1"/>
        <rFont val="宋体"/>
        <family val="2"/>
        <charset val="134"/>
        <scheme val="minor"/>
      </rPr>
      <t>计</t>
    </r>
  </si>
  <si>
    <t>年度预算计划</t>
  </si>
  <si>
    <t>年 初</t>
  </si>
  <si>
    <t xml:space="preserve"> 单位：万元</t>
  </si>
  <si>
    <t xml:space="preserve"> 陆 丰 市 2022 年 5 月 财 政 预 算 支 出 完 成 情 况 表</t>
    <phoneticPr fontId="11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</si>
</sst>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_);[Red]\(#,##0\)"/>
    <numFmt numFmtId="178" formatCode="0.00_);[Red]\(0.00\)"/>
    <numFmt numFmtId="179" formatCode="0_);[Red]\(0\)"/>
    <numFmt numFmtId="180" formatCode="#,##0.00_ "/>
    <numFmt numFmtId="181" formatCode="#,##0.0_);[Red]\(#,##0.0\)"/>
    <numFmt numFmtId="182" formatCode="#,##0.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08">
    <xf numFmtId="0" fontId="0" fillId="0" borderId="0" xfId="0">
      <alignment vertical="center"/>
    </xf>
    <xf numFmtId="0" fontId="2" fillId="0" borderId="0" xfId="1" applyBorder="1"/>
    <xf numFmtId="176" fontId="2" fillId="0" borderId="0" xfId="1" applyNumberFormat="1" applyBorder="1"/>
    <xf numFmtId="176" fontId="2" fillId="0" borderId="0" xfId="1" applyNumberFormat="1" applyFill="1" applyBorder="1"/>
    <xf numFmtId="0" fontId="2" fillId="0" borderId="0" xfId="1" applyFill="1" applyBorder="1"/>
    <xf numFmtId="177" fontId="2" fillId="0" borderId="0" xfId="1" applyNumberFormat="1" applyFont="1" applyFill="1" applyBorder="1"/>
    <xf numFmtId="0" fontId="2" fillId="0" borderId="0" xfId="1" applyFont="1" applyFill="1" applyBorder="1"/>
    <xf numFmtId="178" fontId="2" fillId="0" borderId="0" xfId="1" applyNumberFormat="1" applyFill="1" applyBorder="1"/>
    <xf numFmtId="0" fontId="2" fillId="0" borderId="0" xfId="1" applyBorder="1" applyAlignment="1">
      <alignment horizontal="right"/>
    </xf>
    <xf numFmtId="0" fontId="2" fillId="0" borderId="0" xfId="1" applyBorder="1" applyAlignment="1">
      <alignment horizontal="center"/>
    </xf>
    <xf numFmtId="176" fontId="2" fillId="0" borderId="0" xfId="1" applyNumberFormat="1" applyBorder="1" applyAlignment="1">
      <alignment horizontal="center"/>
    </xf>
    <xf numFmtId="176" fontId="2" fillId="0" borderId="0" xfId="1" applyNumberFormat="1" applyFill="1" applyBorder="1" applyAlignment="1">
      <alignment horizontal="center"/>
    </xf>
    <xf numFmtId="0" fontId="2" fillId="0" borderId="0" xfId="1" applyFill="1" applyBorder="1" applyAlignment="1">
      <alignment horizontal="center"/>
    </xf>
    <xf numFmtId="177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78" fontId="2" fillId="0" borderId="0" xfId="1" applyNumberFormat="1" applyFill="1" applyBorder="1" applyAlignment="1">
      <alignment horizontal="center"/>
    </xf>
    <xf numFmtId="178" fontId="2" fillId="0" borderId="0" xfId="1" applyNumberFormat="1" applyFill="1" applyBorder="1" applyAlignment="1">
      <alignment horizontal="left"/>
    </xf>
    <xf numFmtId="31" fontId="2" fillId="0" borderId="0" xfId="1" applyNumberFormat="1" applyBorder="1" applyAlignment="1">
      <alignment horizontal="left"/>
    </xf>
    <xf numFmtId="0" fontId="3" fillId="0" borderId="0" xfId="1" applyFont="1" applyBorder="1" applyAlignment="1">
      <alignment horizontal="centerContinuous"/>
    </xf>
    <xf numFmtId="176" fontId="3" fillId="0" borderId="0" xfId="1" applyNumberFormat="1" applyFont="1" applyBorder="1" applyAlignment="1">
      <alignment horizontal="centerContinuous"/>
    </xf>
    <xf numFmtId="176" fontId="3" fillId="0" borderId="0" xfId="1" applyNumberFormat="1" applyFont="1" applyFill="1" applyBorder="1" applyAlignment="1">
      <alignment horizontal="centerContinuous"/>
    </xf>
    <xf numFmtId="0" fontId="3" fillId="0" borderId="0" xfId="1" applyFont="1" applyFill="1" applyBorder="1" applyAlignment="1">
      <alignment horizontal="centerContinuous"/>
    </xf>
    <xf numFmtId="177" fontId="3" fillId="0" borderId="0" xfId="1" applyNumberFormat="1" applyFont="1" applyFill="1" applyBorder="1" applyAlignment="1">
      <alignment horizontal="centerContinuous"/>
    </xf>
    <xf numFmtId="178" fontId="3" fillId="0" borderId="0" xfId="1" applyNumberFormat="1" applyFont="1" applyFill="1" applyBorder="1" applyAlignment="1">
      <alignment horizontal="centerContinuous"/>
    </xf>
    <xf numFmtId="0" fontId="2" fillId="0" borderId="0" xfId="1"/>
    <xf numFmtId="0" fontId="2" fillId="0" borderId="0" xfId="1" applyFill="1"/>
    <xf numFmtId="177" fontId="4" fillId="0" borderId="0" xfId="1" applyNumberFormat="1" applyFont="1" applyBorder="1"/>
    <xf numFmtId="176" fontId="2" fillId="0" borderId="0" xfId="1" applyNumberFormat="1" applyFill="1"/>
    <xf numFmtId="176" fontId="2" fillId="0" borderId="0" xfId="1" applyNumberFormat="1" applyFont="1" applyFill="1"/>
    <xf numFmtId="177" fontId="2" fillId="0" borderId="0" xfId="1" applyNumberFormat="1" applyFont="1" applyFill="1"/>
    <xf numFmtId="177" fontId="2" fillId="0" borderId="0" xfId="1" applyNumberFormat="1" applyFill="1"/>
    <xf numFmtId="0" fontId="4" fillId="0" borderId="0" xfId="1" applyFont="1" applyFill="1" applyBorder="1" applyAlignment="1">
      <alignment horizontal="left" vertical="center"/>
    </xf>
    <xf numFmtId="0" fontId="2" fillId="0" borderId="1" xfId="1" applyBorder="1"/>
    <xf numFmtId="179" fontId="4" fillId="0" borderId="2" xfId="1" applyNumberFormat="1" applyFont="1" applyBorder="1" applyAlignment="1">
      <alignment horizontal="center" vertical="center"/>
    </xf>
    <xf numFmtId="180" fontId="4" fillId="0" borderId="3" xfId="1" applyNumberFormat="1" applyFont="1" applyBorder="1"/>
    <xf numFmtId="176" fontId="4" fillId="0" borderId="3" xfId="1" applyNumberFormat="1" applyFont="1" applyBorder="1"/>
    <xf numFmtId="176" fontId="5" fillId="0" borderId="3" xfId="1" applyNumberFormat="1" applyFont="1" applyFill="1" applyBorder="1"/>
    <xf numFmtId="176" fontId="4" fillId="0" borderId="3" xfId="1" applyNumberFormat="1" applyFont="1" applyFill="1" applyBorder="1"/>
    <xf numFmtId="180" fontId="4" fillId="0" borderId="3" xfId="1" applyNumberFormat="1" applyFont="1" applyFill="1" applyBorder="1"/>
    <xf numFmtId="181" fontId="4" fillId="0" borderId="3" xfId="1" applyNumberFormat="1" applyFont="1" applyFill="1" applyBorder="1"/>
    <xf numFmtId="177" fontId="4" fillId="0" borderId="3" xfId="1" applyNumberFormat="1" applyFont="1" applyFill="1" applyBorder="1"/>
    <xf numFmtId="177" fontId="4" fillId="0" borderId="4" xfId="1" applyNumberFormat="1" applyFont="1" applyFill="1" applyBorder="1"/>
    <xf numFmtId="0" fontId="4" fillId="0" borderId="5" xfId="1" applyFont="1" applyBorder="1" applyAlignment="1">
      <alignment horizontal="center"/>
    </xf>
    <xf numFmtId="0" fontId="2" fillId="0" borderId="6" xfId="1" applyFill="1" applyBorder="1" applyAlignment="1">
      <alignment horizontal="center" vertical="center"/>
    </xf>
    <xf numFmtId="180" fontId="4" fillId="0" borderId="7" xfId="1" applyNumberFormat="1" applyFont="1" applyBorder="1"/>
    <xf numFmtId="176" fontId="4" fillId="0" borderId="7" xfId="1" applyNumberFormat="1" applyFont="1" applyBorder="1"/>
    <xf numFmtId="176" fontId="4" fillId="0" borderId="8" xfId="1" applyNumberFormat="1" applyFont="1" applyFill="1" applyBorder="1"/>
    <xf numFmtId="180" fontId="4" fillId="0" borderId="7" xfId="1" applyNumberFormat="1" applyFont="1" applyFill="1" applyBorder="1"/>
    <xf numFmtId="176" fontId="4" fillId="0" borderId="7" xfId="1" applyNumberFormat="1" applyFont="1" applyFill="1" applyBorder="1"/>
    <xf numFmtId="177" fontId="4" fillId="0" borderId="8" xfId="1" applyNumberFormat="1" applyFont="1" applyFill="1" applyBorder="1"/>
    <xf numFmtId="181" fontId="4" fillId="0" borderId="7" xfId="1" applyNumberFormat="1" applyFont="1" applyFill="1" applyBorder="1"/>
    <xf numFmtId="0" fontId="2" fillId="0" borderId="8" xfId="1" applyFont="1" applyFill="1" applyBorder="1"/>
    <xf numFmtId="177" fontId="2" fillId="0" borderId="9" xfId="1" applyNumberFormat="1" applyFill="1" applyBorder="1"/>
    <xf numFmtId="0" fontId="4" fillId="0" borderId="10" xfId="1" applyFont="1" applyFill="1" applyBorder="1"/>
    <xf numFmtId="177" fontId="4" fillId="0" borderId="9" xfId="1" applyNumberFormat="1" applyFont="1" applyFill="1" applyBorder="1"/>
    <xf numFmtId="0" fontId="2" fillId="0" borderId="11" xfId="1" applyBorder="1" applyAlignment="1">
      <alignment horizontal="center" vertical="center"/>
    </xf>
    <xf numFmtId="0" fontId="2" fillId="0" borderId="7" xfId="1" applyFont="1" applyFill="1" applyBorder="1"/>
    <xf numFmtId="0" fontId="4" fillId="0" borderId="12" xfId="1" applyFont="1" applyBorder="1"/>
    <xf numFmtId="0" fontId="4" fillId="0" borderId="0" xfId="1" applyFont="1" applyBorder="1"/>
    <xf numFmtId="0" fontId="6" fillId="0" borderId="11" xfId="1" applyFont="1" applyBorder="1" applyAlignment="1">
      <alignment horizontal="center" vertical="center"/>
    </xf>
    <xf numFmtId="177" fontId="4" fillId="0" borderId="7" xfId="1" applyNumberFormat="1" applyFont="1" applyFill="1" applyBorder="1"/>
    <xf numFmtId="0" fontId="4" fillId="0" borderId="12" xfId="1" applyFont="1" applyBorder="1" applyAlignment="1">
      <alignment horizontal="left"/>
    </xf>
    <xf numFmtId="0" fontId="7" fillId="0" borderId="11" xfId="1" applyFont="1" applyBorder="1" applyAlignment="1">
      <alignment horizontal="center" vertical="center"/>
    </xf>
    <xf numFmtId="180" fontId="2" fillId="0" borderId="7" xfId="1" applyNumberFormat="1" applyBorder="1"/>
    <xf numFmtId="176" fontId="2" fillId="0" borderId="7" xfId="1" applyNumberFormat="1" applyFont="1" applyBorder="1"/>
    <xf numFmtId="176" fontId="2" fillId="0" borderId="7" xfId="1" applyNumberFormat="1" applyFont="1" applyFill="1" applyBorder="1"/>
    <xf numFmtId="177" fontId="2" fillId="0" borderId="7" xfId="1" applyNumberFormat="1" applyFont="1" applyFill="1" applyBorder="1"/>
    <xf numFmtId="180" fontId="2" fillId="0" borderId="7" xfId="1" applyNumberFormat="1" applyFill="1" applyBorder="1"/>
    <xf numFmtId="181" fontId="2" fillId="0" borderId="7" xfId="1" applyNumberFormat="1" applyFont="1" applyFill="1" applyBorder="1"/>
    <xf numFmtId="180" fontId="2" fillId="0" borderId="7" xfId="1" applyNumberFormat="1" applyFont="1" applyFill="1" applyBorder="1"/>
    <xf numFmtId="0" fontId="2" fillId="0" borderId="12" xfId="1" applyBorder="1"/>
    <xf numFmtId="0" fontId="7" fillId="0" borderId="11" xfId="1" applyFont="1" applyFill="1" applyBorder="1" applyAlignment="1">
      <alignment horizontal="center" vertical="center"/>
    </xf>
    <xf numFmtId="0" fontId="2" fillId="0" borderId="12" xfId="1" applyFill="1" applyBorder="1"/>
    <xf numFmtId="0" fontId="8" fillId="0" borderId="11" xfId="1" applyFont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2" fillId="0" borderId="13" xfId="1" applyBorder="1" applyAlignment="1">
      <alignment horizontal="center"/>
    </xf>
    <xf numFmtId="182" fontId="2" fillId="0" borderId="9" xfId="1" applyNumberFormat="1" applyBorder="1" applyAlignment="1">
      <alignment horizontal="center"/>
    </xf>
    <xf numFmtId="176" fontId="2" fillId="0" borderId="9" xfId="1" applyNumberFormat="1" applyBorder="1" applyAlignment="1">
      <alignment horizontal="center"/>
    </xf>
    <xf numFmtId="176" fontId="2" fillId="0" borderId="9" xfId="1" applyNumberFormat="1" applyFill="1" applyBorder="1" applyAlignment="1">
      <alignment horizontal="center"/>
    </xf>
    <xf numFmtId="0" fontId="2" fillId="0" borderId="9" xfId="1" applyFill="1" applyBorder="1" applyAlignment="1">
      <alignment horizontal="center"/>
    </xf>
    <xf numFmtId="177" fontId="2" fillId="0" borderId="9" xfId="1" applyNumberFormat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/>
    </xf>
    <xf numFmtId="178" fontId="2" fillId="0" borderId="9" xfId="1" applyNumberFormat="1" applyFont="1" applyFill="1" applyBorder="1" applyAlignment="1">
      <alignment horizontal="center"/>
    </xf>
    <xf numFmtId="0" fontId="2" fillId="0" borderId="15" xfId="1" applyBorder="1" applyAlignment="1">
      <alignment horizontal="center"/>
    </xf>
    <xf numFmtId="0" fontId="2" fillId="0" borderId="16" xfId="1" applyBorder="1" applyAlignment="1">
      <alignment horizontal="center"/>
    </xf>
    <xf numFmtId="182" fontId="2" fillId="0" borderId="17" xfId="1" applyNumberFormat="1" applyBorder="1" applyAlignment="1">
      <alignment horizontal="center"/>
    </xf>
    <xf numFmtId="176" fontId="2" fillId="0" borderId="17" xfId="1" applyNumberFormat="1" applyBorder="1" applyAlignment="1">
      <alignment horizontal="center"/>
    </xf>
    <xf numFmtId="176" fontId="2" fillId="0" borderId="17" xfId="1" applyNumberFormat="1" applyFill="1" applyBorder="1" applyAlignment="1">
      <alignment horizontal="center"/>
    </xf>
    <xf numFmtId="0" fontId="2" fillId="0" borderId="17" xfId="1" applyFill="1" applyBorder="1" applyAlignment="1">
      <alignment horizontal="center"/>
    </xf>
    <xf numFmtId="177" fontId="2" fillId="0" borderId="17" xfId="1" applyNumberFormat="1" applyFill="1" applyBorder="1" applyAlignment="1">
      <alignment horizontal="center"/>
    </xf>
    <xf numFmtId="0" fontId="2" fillId="0" borderId="14" xfId="1" applyFont="1" applyFill="1" applyBorder="1" applyAlignment="1">
      <alignment horizontal="center" vertical="center"/>
    </xf>
    <xf numFmtId="178" fontId="2" fillId="0" borderId="17" xfId="1" applyNumberFormat="1" applyFont="1" applyFill="1" applyBorder="1" applyAlignment="1">
      <alignment horizontal="center" vertical="center"/>
    </xf>
    <xf numFmtId="0" fontId="2" fillId="0" borderId="18" xfId="1" applyBorder="1" applyAlignment="1">
      <alignment horizontal="center"/>
    </xf>
    <xf numFmtId="0" fontId="2" fillId="0" borderId="19" xfId="1" applyBorder="1" applyAlignment="1">
      <alignment horizontal="center"/>
    </xf>
    <xf numFmtId="182" fontId="2" fillId="0" borderId="20" xfId="1" applyNumberFormat="1" applyBorder="1" applyAlignment="1">
      <alignment horizontal="center"/>
    </xf>
    <xf numFmtId="176" fontId="2" fillId="0" borderId="20" xfId="1" applyNumberFormat="1" applyBorder="1" applyAlignment="1">
      <alignment horizontal="center"/>
    </xf>
    <xf numFmtId="176" fontId="2" fillId="0" borderId="20" xfId="1" applyNumberFormat="1" applyFill="1" applyBorder="1" applyAlignment="1">
      <alignment horizontal="center"/>
    </xf>
    <xf numFmtId="0" fontId="2" fillId="0" borderId="20" xfId="1" applyFill="1" applyBorder="1" applyAlignment="1">
      <alignment horizontal="center"/>
    </xf>
    <xf numFmtId="177" fontId="2" fillId="0" borderId="20" xfId="1" applyNumberFormat="1" applyFill="1" applyBorder="1" applyAlignment="1">
      <alignment horizontal="center"/>
    </xf>
    <xf numFmtId="0" fontId="2" fillId="0" borderId="21" xfId="1" applyFont="1" applyFill="1" applyBorder="1" applyAlignment="1">
      <alignment horizontal="center" vertical="center"/>
    </xf>
    <xf numFmtId="178" fontId="2" fillId="0" borderId="20" xfId="1" applyNumberFormat="1" applyFont="1" applyFill="1" applyBorder="1" applyAlignment="1">
      <alignment horizontal="center"/>
    </xf>
    <xf numFmtId="0" fontId="2" fillId="0" borderId="22" xfId="1" applyBorder="1" applyAlignment="1">
      <alignment horizontal="center"/>
    </xf>
    <xf numFmtId="182" fontId="10" fillId="0" borderId="0" xfId="1" applyNumberFormat="1" applyFont="1" applyBorder="1"/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5253;&#25919;&#24220;&#25253;&#34920;&#25903;&#2098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月份"/>
      <sheetName val="2月份"/>
      <sheetName val="3月份 "/>
      <sheetName val="4月份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5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K10" sqref="K10"/>
    </sheetView>
  </sheetViews>
  <sheetFormatPr defaultColWidth="10" defaultRowHeight="15.6"/>
  <cols>
    <col min="1" max="1" width="34.6640625" style="1" customWidth="1"/>
    <col min="2" max="2" width="13.88671875" style="7" customWidth="1"/>
    <col min="3" max="3" width="12.88671875" style="6" hidden="1" customWidth="1"/>
    <col min="4" max="4" width="13.44140625" style="6" hidden="1" customWidth="1"/>
    <col min="5" max="5" width="13.77734375" style="6" hidden="1" customWidth="1"/>
    <col min="6" max="7" width="15.5546875" style="5" customWidth="1"/>
    <col min="8" max="9" width="15.5546875" style="3" customWidth="1"/>
    <col min="10" max="10" width="15.5546875" style="4" customWidth="1"/>
    <col min="11" max="12" width="15.5546875" style="3" customWidth="1"/>
    <col min="13" max="13" width="15.5546875" style="2" customWidth="1"/>
    <col min="14" max="14" width="15.5546875" style="1" customWidth="1"/>
    <col min="15" max="15" width="33.21875" style="1" customWidth="1"/>
    <col min="16" max="16384" width="10" style="1"/>
  </cols>
  <sheetData>
    <row r="1" spans="1:15" ht="31.5" customHeight="1">
      <c r="A1" s="106" t="s">
        <v>52</v>
      </c>
      <c r="B1" s="106"/>
      <c r="C1" s="106"/>
      <c r="D1" s="106"/>
      <c r="E1" s="106"/>
      <c r="F1" s="107"/>
      <c r="G1" s="107"/>
      <c r="H1" s="107"/>
      <c r="I1" s="107"/>
      <c r="J1" s="107"/>
      <c r="K1" s="107"/>
      <c r="L1" s="107"/>
      <c r="M1" s="106"/>
      <c r="N1" s="106"/>
      <c r="O1" s="106"/>
    </row>
    <row r="2" spans="1:15" ht="18" thickBot="1">
      <c r="A2" s="17">
        <v>44712</v>
      </c>
      <c r="B2" s="16"/>
      <c r="N2" s="105"/>
      <c r="O2" s="8" t="s">
        <v>51</v>
      </c>
    </row>
    <row r="3" spans="1:15" ht="16.95" customHeight="1">
      <c r="A3" s="104"/>
      <c r="B3" s="103" t="s">
        <v>50</v>
      </c>
      <c r="C3" s="102" t="s">
        <v>49</v>
      </c>
      <c r="D3" s="102"/>
      <c r="E3" s="102"/>
      <c r="F3" s="101" t="s">
        <v>48</v>
      </c>
      <c r="G3" s="100" t="s">
        <v>47</v>
      </c>
      <c r="H3" s="99" t="s">
        <v>45</v>
      </c>
      <c r="I3" s="99" t="s">
        <v>44</v>
      </c>
      <c r="J3" s="100" t="s">
        <v>44</v>
      </c>
      <c r="K3" s="99" t="s">
        <v>46</v>
      </c>
      <c r="L3" s="99" t="s">
        <v>45</v>
      </c>
      <c r="M3" s="98" t="s">
        <v>44</v>
      </c>
      <c r="N3" s="97" t="s">
        <v>44</v>
      </c>
      <c r="O3" s="96"/>
    </row>
    <row r="4" spans="1:15" ht="16.95" customHeight="1">
      <c r="A4" s="95" t="s">
        <v>43</v>
      </c>
      <c r="B4" s="94" t="s">
        <v>42</v>
      </c>
      <c r="C4" s="93"/>
      <c r="D4" s="93"/>
      <c r="E4" s="93"/>
      <c r="F4" s="92" t="s">
        <v>30</v>
      </c>
      <c r="G4" s="91" t="s">
        <v>41</v>
      </c>
      <c r="H4" s="90" t="s">
        <v>40</v>
      </c>
      <c r="I4" s="90" t="s">
        <v>39</v>
      </c>
      <c r="J4" s="91" t="s">
        <v>39</v>
      </c>
      <c r="K4" s="90" t="s">
        <v>30</v>
      </c>
      <c r="L4" s="90" t="s">
        <v>38</v>
      </c>
      <c r="M4" s="89" t="s">
        <v>37</v>
      </c>
      <c r="N4" s="88" t="s">
        <v>37</v>
      </c>
      <c r="O4" s="87" t="s">
        <v>36</v>
      </c>
    </row>
    <row r="5" spans="1:15" ht="16.95" customHeight="1">
      <c r="A5" s="86"/>
      <c r="B5" s="85" t="s">
        <v>31</v>
      </c>
      <c r="C5" s="84" t="s">
        <v>35</v>
      </c>
      <c r="D5" s="84" t="s">
        <v>34</v>
      </c>
      <c r="E5" s="84" t="s">
        <v>33</v>
      </c>
      <c r="F5" s="83" t="s">
        <v>31</v>
      </c>
      <c r="G5" s="82" t="s">
        <v>32</v>
      </c>
      <c r="H5" s="81" t="s">
        <v>30</v>
      </c>
      <c r="I5" s="81" t="s">
        <v>29</v>
      </c>
      <c r="J5" s="82" t="s">
        <v>28</v>
      </c>
      <c r="K5" s="81" t="s">
        <v>31</v>
      </c>
      <c r="L5" s="81" t="s">
        <v>30</v>
      </c>
      <c r="M5" s="80" t="s">
        <v>29</v>
      </c>
      <c r="N5" s="79" t="s">
        <v>28</v>
      </c>
      <c r="O5" s="78"/>
    </row>
    <row r="6" spans="1:15" ht="23.25" customHeight="1">
      <c r="A6" s="70" t="s">
        <v>27</v>
      </c>
      <c r="B6" s="52"/>
      <c r="C6" s="69"/>
      <c r="D6" s="69">
        <v>222.22</v>
      </c>
      <c r="E6" s="69">
        <v>51911</v>
      </c>
      <c r="F6" s="66">
        <v>35852</v>
      </c>
      <c r="G6" s="68"/>
      <c r="H6" s="66">
        <v>29369</v>
      </c>
      <c r="I6" s="65">
        <f>F6-H6</f>
        <v>6483</v>
      </c>
      <c r="J6" s="67">
        <f>I6/H6*100</f>
        <v>22.07429602642242</v>
      </c>
      <c r="K6" s="66">
        <v>2345</v>
      </c>
      <c r="L6" s="66">
        <v>2805</v>
      </c>
      <c r="M6" s="64">
        <f>K6-L6</f>
        <v>-460</v>
      </c>
      <c r="N6" s="63">
        <f>M6/L6*100</f>
        <v>-16.399286987522281</v>
      </c>
      <c r="O6" s="77"/>
    </row>
    <row r="7" spans="1:15" ht="23.25" customHeight="1">
      <c r="A7" s="70" t="s">
        <v>26</v>
      </c>
      <c r="B7" s="52"/>
      <c r="C7" s="69"/>
      <c r="D7" s="69"/>
      <c r="E7" s="69"/>
      <c r="F7" s="66"/>
      <c r="G7" s="68"/>
      <c r="H7" s="66">
        <v>121</v>
      </c>
      <c r="I7" s="65">
        <f>F7-H7</f>
        <v>-121</v>
      </c>
      <c r="J7" s="67">
        <f>I7/H7*100</f>
        <v>-100</v>
      </c>
      <c r="K7" s="66"/>
      <c r="L7" s="66">
        <v>11</v>
      </c>
      <c r="M7" s="64"/>
      <c r="N7" s="63"/>
      <c r="O7" s="62"/>
    </row>
    <row r="8" spans="1:15" ht="23.25" customHeight="1">
      <c r="A8" s="70" t="s">
        <v>25</v>
      </c>
      <c r="B8" s="52"/>
      <c r="C8" s="69"/>
      <c r="D8" s="69">
        <v>15</v>
      </c>
      <c r="E8" s="69">
        <v>45818</v>
      </c>
      <c r="F8" s="66">
        <v>16944</v>
      </c>
      <c r="G8" s="68"/>
      <c r="H8" s="66">
        <v>23186</v>
      </c>
      <c r="I8" s="65">
        <f>F8-H8</f>
        <v>-6242</v>
      </c>
      <c r="J8" s="67">
        <f>I8/H8*100</f>
        <v>-26.921418097127574</v>
      </c>
      <c r="K8" s="66">
        <v>1693</v>
      </c>
      <c r="L8" s="66">
        <v>1982</v>
      </c>
      <c r="M8" s="64">
        <f>K8-L8</f>
        <v>-289</v>
      </c>
      <c r="N8" s="63">
        <f>M8/L8*100</f>
        <v>-14.581231079717458</v>
      </c>
      <c r="O8" s="62"/>
    </row>
    <row r="9" spans="1:15" ht="23.25" customHeight="1">
      <c r="A9" s="70" t="s">
        <v>24</v>
      </c>
      <c r="B9" s="52"/>
      <c r="C9" s="69"/>
      <c r="D9" s="69">
        <v>3330.76</v>
      </c>
      <c r="E9" s="69">
        <v>208849</v>
      </c>
      <c r="F9" s="66">
        <v>67052</v>
      </c>
      <c r="G9" s="68"/>
      <c r="H9" s="66">
        <v>125549</v>
      </c>
      <c r="I9" s="65">
        <f>F9-H9</f>
        <v>-58497</v>
      </c>
      <c r="J9" s="67">
        <f>I9/H9*100</f>
        <v>-46.592963703414604</v>
      </c>
      <c r="K9" s="66">
        <v>15474</v>
      </c>
      <c r="L9" s="66">
        <v>21504</v>
      </c>
      <c r="M9" s="64">
        <f>K9-L9</f>
        <v>-6030</v>
      </c>
      <c r="N9" s="63">
        <f>M9/L9*100</f>
        <v>-28.041294642857146</v>
      </c>
      <c r="O9" s="76"/>
    </row>
    <row r="10" spans="1:15" ht="23.25" customHeight="1">
      <c r="A10" s="70" t="s">
        <v>23</v>
      </c>
      <c r="B10" s="52"/>
      <c r="C10" s="69"/>
      <c r="D10" s="69"/>
      <c r="E10" s="69">
        <v>2354</v>
      </c>
      <c r="F10" s="66">
        <v>3342</v>
      </c>
      <c r="G10" s="68"/>
      <c r="H10" s="66">
        <v>4232</v>
      </c>
      <c r="I10" s="65">
        <f>F10-H10</f>
        <v>-890</v>
      </c>
      <c r="J10" s="67">
        <f>I10/H10*100</f>
        <v>-21.030245746691872</v>
      </c>
      <c r="K10" s="66">
        <v>7</v>
      </c>
      <c r="L10" s="66">
        <v>350</v>
      </c>
      <c r="M10" s="64">
        <f>K10-L10</f>
        <v>-343</v>
      </c>
      <c r="N10" s="63">
        <f>M10/L10*100</f>
        <v>-98</v>
      </c>
      <c r="O10" s="75"/>
    </row>
    <row r="11" spans="1:15" ht="23.25" customHeight="1">
      <c r="A11" s="70" t="s">
        <v>22</v>
      </c>
      <c r="B11" s="52"/>
      <c r="C11" s="69"/>
      <c r="D11" s="69">
        <v>231.5</v>
      </c>
      <c r="E11" s="69">
        <v>14952</v>
      </c>
      <c r="F11" s="66">
        <v>2585</v>
      </c>
      <c r="G11" s="68"/>
      <c r="H11" s="66">
        <v>8618</v>
      </c>
      <c r="I11" s="65">
        <f>F11-H11</f>
        <v>-6033</v>
      </c>
      <c r="J11" s="67">
        <f>I11/H11*100</f>
        <v>-70.004641448131821</v>
      </c>
      <c r="K11" s="66">
        <v>319</v>
      </c>
      <c r="L11" s="66">
        <v>408</v>
      </c>
      <c r="M11" s="64">
        <f>K11-L11</f>
        <v>-89</v>
      </c>
      <c r="N11" s="63">
        <f>M11/L11*100</f>
        <v>-21.813725490196077</v>
      </c>
      <c r="O11" s="62"/>
    </row>
    <row r="12" spans="1:15" ht="23.25" customHeight="1">
      <c r="A12" s="70" t="s">
        <v>21</v>
      </c>
      <c r="B12" s="52"/>
      <c r="C12" s="69"/>
      <c r="D12" s="69">
        <v>2042.2</v>
      </c>
      <c r="E12" s="69">
        <v>120228</v>
      </c>
      <c r="F12" s="66">
        <v>81999</v>
      </c>
      <c r="G12" s="68"/>
      <c r="H12" s="66">
        <v>62414</v>
      </c>
      <c r="I12" s="65">
        <f>F12-H12</f>
        <v>19585</v>
      </c>
      <c r="J12" s="67">
        <f>I12/H12*100</f>
        <v>31.379177748582048</v>
      </c>
      <c r="K12" s="66">
        <v>7765</v>
      </c>
      <c r="L12" s="66">
        <v>6501</v>
      </c>
      <c r="M12" s="64">
        <f>K12-L12</f>
        <v>1264</v>
      </c>
      <c r="N12" s="63">
        <f>M12/L12*100</f>
        <v>19.443162590370715</v>
      </c>
      <c r="O12" s="62"/>
    </row>
    <row r="13" spans="1:15" ht="23.25" customHeight="1">
      <c r="A13" s="70" t="s">
        <v>20</v>
      </c>
      <c r="B13" s="52"/>
      <c r="C13" s="69"/>
      <c r="D13" s="69">
        <v>2158.11</v>
      </c>
      <c r="E13" s="69">
        <v>157329</v>
      </c>
      <c r="F13" s="66">
        <v>101811</v>
      </c>
      <c r="G13" s="68"/>
      <c r="H13" s="66">
        <v>71813</v>
      </c>
      <c r="I13" s="65">
        <f>F13-H13</f>
        <v>29998</v>
      </c>
      <c r="J13" s="67">
        <f>I13/H13*100</f>
        <v>41.772381045214658</v>
      </c>
      <c r="K13" s="66">
        <v>4988</v>
      </c>
      <c r="L13" s="66">
        <v>2485</v>
      </c>
      <c r="M13" s="64">
        <f>K13-L13</f>
        <v>2503</v>
      </c>
      <c r="N13" s="63">
        <f>M13/L13*100</f>
        <v>100.72434607645874</v>
      </c>
      <c r="O13" s="62"/>
    </row>
    <row r="14" spans="1:15" s="4" customFormat="1" ht="23.25" customHeight="1">
      <c r="A14" s="72" t="s">
        <v>19</v>
      </c>
      <c r="B14" s="52"/>
      <c r="C14" s="69"/>
      <c r="D14" s="69"/>
      <c r="E14" s="69">
        <v>6363</v>
      </c>
      <c r="F14" s="66">
        <v>2477</v>
      </c>
      <c r="G14" s="68"/>
      <c r="H14" s="66">
        <v>1996</v>
      </c>
      <c r="I14" s="65">
        <f>F14-H14</f>
        <v>481</v>
      </c>
      <c r="J14" s="67">
        <f>I14/H14*100</f>
        <v>24.098196392785571</v>
      </c>
      <c r="K14" s="66">
        <v>1707</v>
      </c>
      <c r="L14" s="66"/>
      <c r="M14" s="64">
        <f>K14-L14</f>
        <v>1707</v>
      </c>
      <c r="N14" s="63"/>
      <c r="O14" s="74"/>
    </row>
    <row r="15" spans="1:15" ht="23.25" customHeight="1">
      <c r="A15" s="70" t="s">
        <v>18</v>
      </c>
      <c r="B15" s="52"/>
      <c r="C15" s="69"/>
      <c r="D15" s="69">
        <v>777.88</v>
      </c>
      <c r="E15" s="69">
        <v>33031</v>
      </c>
      <c r="F15" s="66">
        <v>18333</v>
      </c>
      <c r="G15" s="68"/>
      <c r="H15" s="66">
        <v>11957</v>
      </c>
      <c r="I15" s="65">
        <f>F15-H15</f>
        <v>6376</v>
      </c>
      <c r="J15" s="67">
        <f>I15/H15*100</f>
        <v>53.324412478046334</v>
      </c>
      <c r="K15" s="66">
        <v>4410</v>
      </c>
      <c r="L15" s="66">
        <v>634</v>
      </c>
      <c r="M15" s="64">
        <f>K15-L15</f>
        <v>3776</v>
      </c>
      <c r="N15" s="63">
        <f>M15/L15*100</f>
        <v>595.58359621451109</v>
      </c>
      <c r="O15" s="73"/>
    </row>
    <row r="16" spans="1:15" ht="23.25" customHeight="1">
      <c r="A16" s="70" t="s">
        <v>17</v>
      </c>
      <c r="B16" s="52"/>
      <c r="C16" s="69"/>
      <c r="D16" s="69">
        <v>23226.400000000001</v>
      </c>
      <c r="E16" s="69">
        <v>128268</v>
      </c>
      <c r="F16" s="66">
        <v>32227</v>
      </c>
      <c r="G16" s="68"/>
      <c r="H16" s="66">
        <v>52664</v>
      </c>
      <c r="I16" s="65">
        <f>F16-H16</f>
        <v>-20437</v>
      </c>
      <c r="J16" s="67">
        <f>I16/H16*100</f>
        <v>-38.806395260519523</v>
      </c>
      <c r="K16" s="66">
        <v>5188</v>
      </c>
      <c r="L16" s="66">
        <v>2179</v>
      </c>
      <c r="M16" s="64">
        <f>K16-L16</f>
        <v>3009</v>
      </c>
      <c r="N16" s="63">
        <f>M16/L16*100</f>
        <v>138.09086737035335</v>
      </c>
      <c r="O16" s="62"/>
    </row>
    <row r="17" spans="1:15" ht="23.25" customHeight="1">
      <c r="A17" s="70" t="s">
        <v>16</v>
      </c>
      <c r="B17" s="52"/>
      <c r="D17" s="69">
        <v>2831</v>
      </c>
      <c r="E17" s="69">
        <v>24936</v>
      </c>
      <c r="F17" s="66">
        <v>42323</v>
      </c>
      <c r="G17" s="68"/>
      <c r="H17" s="66">
        <v>13181</v>
      </c>
      <c r="I17" s="65">
        <f>F17-H17</f>
        <v>29142</v>
      </c>
      <c r="J17" s="67">
        <f>I17/H17*100</f>
        <v>221.09096426674756</v>
      </c>
      <c r="K17" s="66">
        <v>17088</v>
      </c>
      <c r="L17" s="66">
        <v>86</v>
      </c>
      <c r="M17" s="64">
        <f>K17-L17</f>
        <v>17002</v>
      </c>
      <c r="N17" s="63">
        <f>M17/L17*100</f>
        <v>19769.767441860466</v>
      </c>
      <c r="O17" s="73"/>
    </row>
    <row r="18" spans="1:15" ht="23.25" customHeight="1">
      <c r="A18" s="70" t="s">
        <v>15</v>
      </c>
      <c r="B18" s="52"/>
      <c r="C18" s="69"/>
      <c r="D18" s="69"/>
      <c r="E18" s="69">
        <v>430</v>
      </c>
      <c r="F18" s="66">
        <v>168</v>
      </c>
      <c r="G18" s="68"/>
      <c r="H18" s="66">
        <v>314</v>
      </c>
      <c r="I18" s="65">
        <f>F18-H18</f>
        <v>-146</v>
      </c>
      <c r="J18" s="67">
        <f>I18/H18*100</f>
        <v>-46.496815286624205</v>
      </c>
      <c r="K18" s="66">
        <v>10</v>
      </c>
      <c r="L18" s="66">
        <v>21</v>
      </c>
      <c r="M18" s="64">
        <f>K18-L18</f>
        <v>-11</v>
      </c>
      <c r="N18" s="63">
        <f>M18/L18*100</f>
        <v>-52.380952380952387</v>
      </c>
      <c r="O18" s="62"/>
    </row>
    <row r="19" spans="1:15" ht="23.25" customHeight="1">
      <c r="A19" s="70" t="s">
        <v>14</v>
      </c>
      <c r="B19" s="52"/>
      <c r="C19" s="69"/>
      <c r="D19" s="69"/>
      <c r="E19" s="69">
        <v>796</v>
      </c>
      <c r="F19" s="66">
        <v>794</v>
      </c>
      <c r="G19" s="68"/>
      <c r="H19" s="66">
        <v>731</v>
      </c>
      <c r="I19" s="65">
        <f>F19-H19</f>
        <v>63</v>
      </c>
      <c r="J19" s="67">
        <f>I19/H19*100</f>
        <v>8.6183310533515733</v>
      </c>
      <c r="K19" s="66">
        <v>484</v>
      </c>
      <c r="L19" s="66">
        <v>301</v>
      </c>
      <c r="M19" s="64">
        <f>K19-L19</f>
        <v>183</v>
      </c>
      <c r="N19" s="63">
        <f>M19/L19*100</f>
        <v>60.797342192691026</v>
      </c>
      <c r="O19" s="62"/>
    </row>
    <row r="20" spans="1:15" s="4" customFormat="1" ht="23.25" customHeight="1">
      <c r="A20" s="72" t="s">
        <v>13</v>
      </c>
      <c r="B20" s="52"/>
      <c r="C20" s="69"/>
      <c r="D20" s="69"/>
      <c r="E20" s="69">
        <v>185</v>
      </c>
      <c r="F20" s="66">
        <v>11800</v>
      </c>
      <c r="G20" s="68"/>
      <c r="H20" s="66"/>
      <c r="I20" s="65">
        <f>F20-H20</f>
        <v>11800</v>
      </c>
      <c r="J20" s="67"/>
      <c r="K20" s="66"/>
      <c r="L20" s="66"/>
      <c r="M20" s="64"/>
      <c r="N20" s="63"/>
      <c r="O20" s="71"/>
    </row>
    <row r="21" spans="1:15" ht="23.25" customHeight="1">
      <c r="A21" s="70" t="s">
        <v>12</v>
      </c>
      <c r="B21" s="52"/>
      <c r="C21" s="69"/>
      <c r="D21" s="69"/>
      <c r="E21" s="69">
        <v>6653</v>
      </c>
      <c r="F21" s="66">
        <v>1942</v>
      </c>
      <c r="G21" s="68"/>
      <c r="H21" s="66">
        <v>4653</v>
      </c>
      <c r="I21" s="65">
        <f>F21-H21</f>
        <v>-2711</v>
      </c>
      <c r="J21" s="67">
        <f>I21/H21*100</f>
        <v>-58.263485923060387</v>
      </c>
      <c r="K21" s="66">
        <v>551</v>
      </c>
      <c r="L21" s="66">
        <v>381</v>
      </c>
      <c r="M21" s="64">
        <f>K21-L21</f>
        <v>170</v>
      </c>
      <c r="N21" s="63">
        <f>M21/L21*100</f>
        <v>44.619422572178479</v>
      </c>
      <c r="O21" s="62"/>
    </row>
    <row r="22" spans="1:15" ht="23.25" customHeight="1">
      <c r="A22" s="70" t="s">
        <v>11</v>
      </c>
      <c r="B22" s="52"/>
      <c r="C22" s="69"/>
      <c r="D22" s="69">
        <v>447.25</v>
      </c>
      <c r="E22" s="69">
        <v>15011</v>
      </c>
      <c r="F22" s="66">
        <v>4112</v>
      </c>
      <c r="G22" s="68"/>
      <c r="H22" s="66">
        <v>4435</v>
      </c>
      <c r="I22" s="65">
        <f>F22-H22</f>
        <v>-323</v>
      </c>
      <c r="J22" s="67">
        <f>I22/H22*100</f>
        <v>-7.2829763246899661</v>
      </c>
      <c r="K22" s="66">
        <v>489</v>
      </c>
      <c r="L22" s="66">
        <v>912</v>
      </c>
      <c r="M22" s="64">
        <f>K22-L22</f>
        <v>-423</v>
      </c>
      <c r="N22" s="63">
        <f>M22/L22*100</f>
        <v>-46.381578947368425</v>
      </c>
      <c r="O22" s="73"/>
    </row>
    <row r="23" spans="1:15" ht="23.25" customHeight="1">
      <c r="A23" s="70" t="s">
        <v>10</v>
      </c>
      <c r="B23" s="52"/>
      <c r="C23" s="69"/>
      <c r="D23" s="69"/>
      <c r="E23" s="69">
        <v>4882</v>
      </c>
      <c r="F23" s="66">
        <v>1181</v>
      </c>
      <c r="G23" s="68"/>
      <c r="H23" s="66">
        <v>613</v>
      </c>
      <c r="I23" s="65">
        <f>F23-H23</f>
        <v>568</v>
      </c>
      <c r="J23" s="67">
        <f>I23/H23*100</f>
        <v>92.659053833605213</v>
      </c>
      <c r="K23" s="66">
        <v>296</v>
      </c>
      <c r="L23" s="66"/>
      <c r="M23" s="64">
        <f>K23-L23</f>
        <v>296</v>
      </c>
      <c r="N23" s="63"/>
      <c r="O23" s="62"/>
    </row>
    <row r="24" spans="1:15" s="4" customFormat="1" ht="23.25" customHeight="1">
      <c r="A24" s="72" t="s">
        <v>9</v>
      </c>
      <c r="B24" s="52"/>
      <c r="C24" s="69"/>
      <c r="D24" s="69">
        <v>210</v>
      </c>
      <c r="E24" s="69">
        <v>3504</v>
      </c>
      <c r="F24" s="66">
        <v>1360</v>
      </c>
      <c r="G24" s="68"/>
      <c r="H24" s="66">
        <v>1532</v>
      </c>
      <c r="I24" s="65">
        <f>F24-H24</f>
        <v>-172</v>
      </c>
      <c r="J24" s="67">
        <f>I24/H24*100</f>
        <v>-11.22715404699739</v>
      </c>
      <c r="K24" s="66">
        <v>596</v>
      </c>
      <c r="L24" s="66">
        <v>97</v>
      </c>
      <c r="M24" s="64">
        <f>K24-L24</f>
        <v>499</v>
      </c>
      <c r="N24" s="63">
        <f>M24/L24*100</f>
        <v>514.43298969072168</v>
      </c>
      <c r="O24" s="71"/>
    </row>
    <row r="25" spans="1:15" s="4" customFormat="1" ht="23.25" customHeight="1">
      <c r="A25" s="72" t="s">
        <v>8</v>
      </c>
      <c r="B25" s="52"/>
      <c r="C25" s="56"/>
      <c r="D25" s="56">
        <v>2010.55</v>
      </c>
      <c r="E25" s="69">
        <v>1600</v>
      </c>
      <c r="F25" s="66">
        <v>520</v>
      </c>
      <c r="G25" s="68"/>
      <c r="H25" s="66">
        <v>534</v>
      </c>
      <c r="I25" s="65">
        <f>F25-H25</f>
        <v>-14</v>
      </c>
      <c r="J25" s="67">
        <f>I25/H25*100</f>
        <v>-2.6217228464419478</v>
      </c>
      <c r="K25" s="66">
        <v>56</v>
      </c>
      <c r="L25" s="66"/>
      <c r="M25" s="64"/>
      <c r="N25" s="63"/>
      <c r="O25" s="71"/>
    </row>
    <row r="26" spans="1:15" s="4" customFormat="1" ht="23.25" customHeight="1">
      <c r="A26" s="72" t="s">
        <v>7</v>
      </c>
      <c r="B26" s="52"/>
      <c r="C26" s="56"/>
      <c r="D26" s="56"/>
      <c r="E26" s="69"/>
      <c r="F26" s="66">
        <v>13</v>
      </c>
      <c r="G26" s="68"/>
      <c r="H26" s="66"/>
      <c r="I26" s="65"/>
      <c r="J26" s="67"/>
      <c r="K26" s="66"/>
      <c r="L26" s="66"/>
      <c r="M26" s="64"/>
      <c r="N26" s="63"/>
      <c r="O26" s="71"/>
    </row>
    <row r="27" spans="1:15" s="58" customFormat="1" ht="23.25" customHeight="1">
      <c r="A27" s="70" t="s">
        <v>6</v>
      </c>
      <c r="B27" s="52"/>
      <c r="C27" s="56"/>
      <c r="D27" s="56"/>
      <c r="E27" s="69">
        <v>42880</v>
      </c>
      <c r="F27" s="66">
        <v>1559</v>
      </c>
      <c r="G27" s="68"/>
      <c r="H27" s="66">
        <v>1051</v>
      </c>
      <c r="I27" s="65">
        <f>F27-H27</f>
        <v>508</v>
      </c>
      <c r="J27" s="67">
        <f>I27/H27*100</f>
        <v>48.3349191246432</v>
      </c>
      <c r="K27" s="66">
        <v>15</v>
      </c>
      <c r="L27" s="65">
        <v>33</v>
      </c>
      <c r="M27" s="64">
        <f>K27-L27</f>
        <v>-18</v>
      </c>
      <c r="N27" s="63">
        <f>M27/L27*100</f>
        <v>-54.54545454545454</v>
      </c>
      <c r="O27" s="62"/>
    </row>
    <row r="28" spans="1:15" s="58" customFormat="1" ht="23.25" customHeight="1">
      <c r="A28" s="61" t="s">
        <v>5</v>
      </c>
      <c r="B28" s="54"/>
      <c r="C28" s="48">
        <f>SUM(C6:C27)</f>
        <v>0</v>
      </c>
      <c r="D28" s="48">
        <f>SUM(D6:D27)</f>
        <v>37502.870000000003</v>
      </c>
      <c r="E28" s="48">
        <f>SUM(E6:E27)</f>
        <v>869980</v>
      </c>
      <c r="F28" s="48">
        <f>SUM(F6:F27)</f>
        <v>428394</v>
      </c>
      <c r="G28" s="50"/>
      <c r="H28" s="60">
        <f>SUM(H6:H27)</f>
        <v>418963</v>
      </c>
      <c r="I28" s="48">
        <f>F28-H28</f>
        <v>9431</v>
      </c>
      <c r="J28" s="47">
        <f>I28/H28*100</f>
        <v>2.2510341008633223</v>
      </c>
      <c r="K28" s="48">
        <f>SUM(K6:K27)</f>
        <v>63481</v>
      </c>
      <c r="L28" s="48">
        <f>SUM(L6:L27)</f>
        <v>40690</v>
      </c>
      <c r="M28" s="45">
        <f>K28-L28</f>
        <v>22791</v>
      </c>
      <c r="N28" s="44">
        <f>M28/L28*100</f>
        <v>56.011304988940772</v>
      </c>
      <c r="O28" s="59"/>
    </row>
    <row r="29" spans="1:15" ht="23.25" customHeight="1">
      <c r="A29" s="57" t="s">
        <v>4</v>
      </c>
      <c r="B29" s="54"/>
      <c r="C29" s="56"/>
      <c r="D29" s="56">
        <v>121800</v>
      </c>
      <c r="E29" s="56">
        <v>192576</v>
      </c>
      <c r="F29" s="48">
        <v>173435</v>
      </c>
      <c r="G29" s="50"/>
      <c r="H29" s="48">
        <v>38156</v>
      </c>
      <c r="I29" s="48">
        <f>F29-H29</f>
        <v>135279</v>
      </c>
      <c r="J29" s="47">
        <f>I29/H29*100</f>
        <v>354.54188070028306</v>
      </c>
      <c r="K29" s="48">
        <v>23433</v>
      </c>
      <c r="L29" s="48">
        <v>83</v>
      </c>
      <c r="M29" s="45">
        <f>K29-L29</f>
        <v>23350</v>
      </c>
      <c r="N29" s="44">
        <f>M29/L29*100</f>
        <v>28132.530120481926</v>
      </c>
      <c r="O29" s="55"/>
    </row>
    <row r="30" spans="1:15" s="4" customFormat="1" ht="23.25" customHeight="1">
      <c r="A30" s="53" t="s">
        <v>3</v>
      </c>
      <c r="B30" s="54"/>
      <c r="C30" s="51"/>
      <c r="D30" s="51"/>
      <c r="E30" s="51">
        <v>963</v>
      </c>
      <c r="F30" s="49">
        <v>66</v>
      </c>
      <c r="G30" s="50"/>
      <c r="H30" s="49">
        <v>19</v>
      </c>
      <c r="I30" s="48">
        <f>F30-H30</f>
        <v>47</v>
      </c>
      <c r="J30" s="47">
        <f>I30/H30*100</f>
        <v>247.36842105263159</v>
      </c>
      <c r="K30" s="49">
        <v>4</v>
      </c>
      <c r="L30" s="46"/>
      <c r="M30" s="45">
        <f>K30-L30</f>
        <v>4</v>
      </c>
      <c r="N30" s="44"/>
      <c r="O30" s="43"/>
    </row>
    <row r="31" spans="1:15" s="4" customFormat="1" ht="23.25" customHeight="1">
      <c r="A31" s="53" t="s">
        <v>2</v>
      </c>
      <c r="B31" s="52"/>
      <c r="C31" s="51"/>
      <c r="D31" s="51"/>
      <c r="E31" s="51"/>
      <c r="F31" s="49"/>
      <c r="G31" s="50"/>
      <c r="H31" s="49"/>
      <c r="I31" s="48"/>
      <c r="J31" s="47"/>
      <c r="K31" s="46">
        <f>F31-'[1]2月份'!F31</f>
        <v>0</v>
      </c>
      <c r="L31" s="46"/>
      <c r="M31" s="45"/>
      <c r="N31" s="44"/>
      <c r="O31" s="43"/>
    </row>
    <row r="32" spans="1:15" ht="23.25" customHeight="1" thickBot="1">
      <c r="A32" s="42" t="s">
        <v>1</v>
      </c>
      <c r="B32" s="41"/>
      <c r="C32" s="40">
        <f>C28+C29+C30</f>
        <v>0</v>
      </c>
      <c r="D32" s="40">
        <f>D28+D29+D30</f>
        <v>159302.87</v>
      </c>
      <c r="E32" s="40">
        <f>E28+E29+E30</f>
        <v>1063519</v>
      </c>
      <c r="F32" s="40">
        <f>F28+F29+F30+F31</f>
        <v>601895</v>
      </c>
      <c r="G32" s="39"/>
      <c r="H32" s="37">
        <f>H28+H29+H30+H31</f>
        <v>457138</v>
      </c>
      <c r="I32" s="37">
        <f>F32-H32</f>
        <v>144757</v>
      </c>
      <c r="J32" s="38">
        <f>I32/H32*100</f>
        <v>31.665930200508381</v>
      </c>
      <c r="K32" s="37">
        <f>K28+K29+K30+K31</f>
        <v>86918</v>
      </c>
      <c r="L32" s="36">
        <f>L28+L29+L30+L31</f>
        <v>40773</v>
      </c>
      <c r="M32" s="35">
        <f>K32-L32</f>
        <v>46145</v>
      </c>
      <c r="N32" s="34">
        <f>M32/L32*100</f>
        <v>113.17538567189072</v>
      </c>
      <c r="O32" s="33"/>
    </row>
    <row r="33" spans="1:14">
      <c r="A33" s="32" t="s">
        <v>0</v>
      </c>
      <c r="B33" s="32"/>
      <c r="C33" s="32"/>
      <c r="D33" s="32"/>
      <c r="E33" s="32"/>
      <c r="F33" s="32"/>
      <c r="G33" s="32"/>
      <c r="H33" s="32"/>
    </row>
    <row r="34" spans="1:14" s="24" customFormat="1">
      <c r="A34" s="31"/>
      <c r="B34" s="25"/>
      <c r="C34" s="25"/>
      <c r="D34" s="25"/>
      <c r="E34" s="30"/>
      <c r="F34" s="29"/>
      <c r="G34" s="25"/>
      <c r="H34" s="25"/>
      <c r="I34" s="25"/>
      <c r="J34" s="25"/>
      <c r="K34" s="28"/>
      <c r="L34" s="27"/>
      <c r="M34" s="26"/>
      <c r="N34" s="25"/>
    </row>
    <row r="38" spans="1:14" ht="25.8">
      <c r="A38" s="18"/>
      <c r="B38" s="23"/>
      <c r="C38" s="21"/>
      <c r="D38" s="21"/>
      <c r="E38" s="21"/>
      <c r="F38" s="22"/>
      <c r="G38" s="22"/>
      <c r="H38" s="20"/>
      <c r="I38" s="20"/>
      <c r="J38" s="21"/>
      <c r="K38" s="20"/>
      <c r="L38" s="20"/>
      <c r="M38" s="19"/>
      <c r="N38" s="18"/>
    </row>
    <row r="39" spans="1:14">
      <c r="A39" s="17"/>
      <c r="B39" s="16"/>
      <c r="N39" s="8"/>
    </row>
    <row r="40" spans="1:14">
      <c r="C40" s="14"/>
      <c r="D40" s="14"/>
      <c r="E40" s="14"/>
      <c r="F40" s="13"/>
      <c r="G40" s="13"/>
      <c r="H40" s="11"/>
      <c r="I40" s="11"/>
      <c r="J40" s="12"/>
      <c r="K40" s="11"/>
      <c r="L40" s="11"/>
      <c r="M40" s="10"/>
      <c r="N40" s="9"/>
    </row>
    <row r="41" spans="1:14">
      <c r="A41" s="9"/>
      <c r="B41" s="15"/>
      <c r="C41" s="14"/>
      <c r="D41" s="14"/>
      <c r="E41" s="14"/>
      <c r="F41" s="13"/>
      <c r="G41" s="13"/>
      <c r="H41" s="11"/>
      <c r="I41" s="11"/>
      <c r="J41" s="12"/>
      <c r="K41" s="11"/>
      <c r="L41" s="11"/>
      <c r="M41" s="10"/>
      <c r="N41" s="9"/>
    </row>
    <row r="42" spans="1:14">
      <c r="C42" s="14"/>
      <c r="D42" s="14"/>
      <c r="E42" s="14"/>
      <c r="F42" s="13"/>
      <c r="G42" s="13"/>
      <c r="H42" s="11"/>
      <c r="I42" s="11"/>
      <c r="J42" s="12"/>
      <c r="K42" s="11"/>
      <c r="L42" s="11"/>
      <c r="M42" s="10"/>
      <c r="N42" s="9"/>
    </row>
    <row r="75" spans="14:14" s="1" customFormat="1">
      <c r="N75" s="8"/>
    </row>
  </sheetData>
  <mergeCells count="3">
    <mergeCell ref="A1:O1"/>
    <mergeCell ref="C3:E4"/>
    <mergeCell ref="A33:H33"/>
  </mergeCells>
  <phoneticPr fontId="1" type="noConversion"/>
  <printOptions horizontalCentered="1" verticalCentered="1"/>
  <pageMargins left="0.35433070866141736" right="0.23622047244094491" top="0.47244094488188981" bottom="0.15748031496062992" header="0.11811023622047245" footer="0.23622047244094491"/>
  <pageSetup paperSize="8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5月份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2022-06-09T08:03:47Z</dcterms:modified>
</cp:coreProperties>
</file>