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2022年6月 " sheetId="5" r:id="rId1"/>
    <sheet name="Sheet1" sheetId="1" r:id="rId2"/>
    <sheet name="Sheet2" sheetId="2" r:id="rId3"/>
    <sheet name="Sheet3" sheetId="3" r:id="rId4"/>
  </sheets>
  <definedNames>
    <definedName name="_xlnm.Print_Area" localSheetId="0">'2022年6月 '!$A$1:$L$35</definedName>
  </definedNames>
  <calcPr calcId="124519" iterate="1"/>
</workbook>
</file>

<file path=xl/calcChain.xml><?xml version="1.0" encoding="utf-8"?>
<calcChain xmlns="http://schemas.openxmlformats.org/spreadsheetml/2006/main">
  <c r="B6" i="5"/>
  <c r="C6"/>
  <c r="C30" s="1"/>
  <c r="E6"/>
  <c r="E30" s="1"/>
  <c r="E34" s="1"/>
  <c r="H6"/>
  <c r="J6" s="1"/>
  <c r="K6" s="1"/>
  <c r="I6"/>
  <c r="I30" s="1"/>
  <c r="I34" s="1"/>
  <c r="D7"/>
  <c r="F7"/>
  <c r="G7" s="1"/>
  <c r="J7"/>
  <c r="K7" s="1"/>
  <c r="D8"/>
  <c r="F8"/>
  <c r="G8"/>
  <c r="J8"/>
  <c r="K8" s="1"/>
  <c r="D9"/>
  <c r="F9"/>
  <c r="G9" s="1"/>
  <c r="J9"/>
  <c r="K9" s="1"/>
  <c r="D10"/>
  <c r="F10"/>
  <c r="G10" s="1"/>
  <c r="J10"/>
  <c r="K10"/>
  <c r="D11"/>
  <c r="F11"/>
  <c r="G11" s="1"/>
  <c r="J11"/>
  <c r="K11" s="1"/>
  <c r="D12"/>
  <c r="F12"/>
  <c r="G12"/>
  <c r="J12"/>
  <c r="K12" s="1"/>
  <c r="D13"/>
  <c r="F13"/>
  <c r="G13" s="1"/>
  <c r="J13"/>
  <c r="K13" s="1"/>
  <c r="D14"/>
  <c r="F14"/>
  <c r="G14" s="1"/>
  <c r="J14"/>
  <c r="K14"/>
  <c r="D15"/>
  <c r="F15"/>
  <c r="G15" s="1"/>
  <c r="J15"/>
  <c r="K15" s="1"/>
  <c r="D16"/>
  <c r="F16"/>
  <c r="G16"/>
  <c r="J16"/>
  <c r="K16" s="1"/>
  <c r="D17"/>
  <c r="F17"/>
  <c r="G17" s="1"/>
  <c r="J17"/>
  <c r="D18"/>
  <c r="F18"/>
  <c r="G18" s="1"/>
  <c r="J18"/>
  <c r="K18" s="1"/>
  <c r="D19"/>
  <c r="F19"/>
  <c r="G19" s="1"/>
  <c r="J19"/>
  <c r="K19"/>
  <c r="D20"/>
  <c r="F20"/>
  <c r="G20" s="1"/>
  <c r="B21"/>
  <c r="C21"/>
  <c r="D21" s="1"/>
  <c r="E21"/>
  <c r="F21"/>
  <c r="G21" s="1"/>
  <c r="H21"/>
  <c r="I21"/>
  <c r="J21"/>
  <c r="K21" s="1"/>
  <c r="D22"/>
  <c r="F22"/>
  <c r="G22"/>
  <c r="J22"/>
  <c r="K22" s="1"/>
  <c r="D23"/>
  <c r="F23"/>
  <c r="G23" s="1"/>
  <c r="J23"/>
  <c r="K23" s="1"/>
  <c r="D24"/>
  <c r="F24"/>
  <c r="G24" s="1"/>
  <c r="J24"/>
  <c r="K24"/>
  <c r="D25"/>
  <c r="F25"/>
  <c r="G25" s="1"/>
  <c r="J25"/>
  <c r="K25" s="1"/>
  <c r="D26"/>
  <c r="F26"/>
  <c r="G26"/>
  <c r="J26"/>
  <c r="D27"/>
  <c r="F27"/>
  <c r="G27"/>
  <c r="J27"/>
  <c r="D28"/>
  <c r="F28"/>
  <c r="G28"/>
  <c r="J28"/>
  <c r="K28" s="1"/>
  <c r="D29"/>
  <c r="B30"/>
  <c r="B34" s="1"/>
  <c r="D31"/>
  <c r="F31"/>
  <c r="G31"/>
  <c r="J31"/>
  <c r="K31" s="1"/>
  <c r="D32"/>
  <c r="F32"/>
  <c r="G32" s="1"/>
  <c r="J32"/>
  <c r="K32" s="1"/>
  <c r="D33"/>
  <c r="J33"/>
  <c r="C34" l="1"/>
  <c r="D30"/>
  <c r="F30"/>
  <c r="G30" s="1"/>
  <c r="D6"/>
  <c r="H30"/>
  <c r="F6"/>
  <c r="G6" s="1"/>
  <c r="J30" l="1"/>
  <c r="K30" s="1"/>
  <c r="H34"/>
  <c r="J34" s="1"/>
  <c r="K34" s="1"/>
  <c r="D34"/>
  <c r="F34"/>
  <c r="G34" s="1"/>
</calcChain>
</file>

<file path=xl/sharedStrings.xml><?xml version="1.0" encoding="utf-8"?>
<sst xmlns="http://schemas.openxmlformats.org/spreadsheetml/2006/main" count="65" uniqueCount="52">
  <si>
    <t>(减)%</t>
  </si>
  <si>
    <t>减额</t>
  </si>
  <si>
    <t>数</t>
  </si>
  <si>
    <t>%</t>
  </si>
  <si>
    <t>备    注</t>
  </si>
  <si>
    <t>同月增</t>
  </si>
  <si>
    <t>同期增</t>
  </si>
  <si>
    <t>预 算</t>
  </si>
  <si>
    <t>比上年</t>
  </si>
  <si>
    <t xml:space="preserve">    </t>
  </si>
  <si>
    <t>陆丰市财政局国库股</t>
  </si>
  <si>
    <t>收入合计</t>
  </si>
  <si>
    <t xml:space="preserve"> 三、国有资本经营收入小计</t>
  </si>
  <si>
    <t xml:space="preserve">  其中：国有土地使用权出让收入</t>
  </si>
  <si>
    <t xml:space="preserve"> 二、政府性基金预算收入小计</t>
  </si>
  <si>
    <t xml:space="preserve"> 一、一般公共预算收入</t>
  </si>
  <si>
    <t xml:space="preserve">     8、国有资本经营收入</t>
  </si>
  <si>
    <t xml:space="preserve">     7、其他收入</t>
  </si>
  <si>
    <t xml:space="preserve">     6、捐赠收入</t>
  </si>
  <si>
    <t xml:space="preserve">     5、政府住房基金收入</t>
  </si>
  <si>
    <t xml:space="preserve">     4、国有资源（资产）有偿使用收入</t>
  </si>
  <si>
    <t xml:space="preserve">     3、罚没收入</t>
  </si>
  <si>
    <t xml:space="preserve">     2、行政事业性收费收入</t>
  </si>
  <si>
    <t xml:space="preserve">     1、专项收入</t>
  </si>
  <si>
    <t>（二）非税收入</t>
  </si>
  <si>
    <t xml:space="preserve">    14、其他税收收入</t>
    <phoneticPr fontId="5" type="noConversion"/>
  </si>
  <si>
    <t xml:space="preserve">    13、契  税</t>
  </si>
  <si>
    <t xml:space="preserve">    12、耕地占用税</t>
  </si>
  <si>
    <t xml:space="preserve">    11、环保税</t>
  </si>
  <si>
    <t xml:space="preserve">    10、车船使用税</t>
  </si>
  <si>
    <t xml:space="preserve">     9、土地增值税</t>
  </si>
  <si>
    <t xml:space="preserve">     8、城镇土地使用税</t>
  </si>
  <si>
    <t xml:space="preserve">     7、印花税</t>
  </si>
  <si>
    <t xml:space="preserve">     6、房产税</t>
  </si>
  <si>
    <t xml:space="preserve">     5、城市维护建设税</t>
  </si>
  <si>
    <t xml:space="preserve">     4、资源税</t>
  </si>
  <si>
    <t xml:space="preserve">     3、个人所得税</t>
  </si>
  <si>
    <t xml:space="preserve">     2、企业所得税</t>
  </si>
  <si>
    <t xml:space="preserve">     1、增值税</t>
  </si>
  <si>
    <t>（一）税收收入</t>
  </si>
  <si>
    <t>完 成</t>
  </si>
  <si>
    <t>同 月</t>
  </si>
  <si>
    <t>同 期</t>
  </si>
  <si>
    <r>
      <t>预</t>
    </r>
    <r>
      <rPr>
        <sz val="12"/>
        <rFont val="Times New Roman"/>
        <family val="1"/>
      </rPr>
      <t xml:space="preserve">  </t>
    </r>
    <r>
      <rPr>
        <sz val="11"/>
        <color theme="1"/>
        <rFont val="宋体"/>
        <family val="2"/>
        <charset val="134"/>
        <scheme val="minor"/>
      </rPr>
      <t>算</t>
    </r>
  </si>
  <si>
    <t>收 入 项 目</t>
  </si>
  <si>
    <t>上 年</t>
  </si>
  <si>
    <t>本 月</t>
  </si>
  <si>
    <r>
      <t>占</t>
    </r>
    <r>
      <rPr>
        <sz val="12"/>
        <rFont val="Times New Roman"/>
        <family val="1"/>
      </rPr>
      <t xml:space="preserve">  </t>
    </r>
    <r>
      <rPr>
        <sz val="11"/>
        <color theme="1"/>
        <rFont val="宋体"/>
        <family val="2"/>
        <charset val="134"/>
        <scheme val="minor"/>
      </rPr>
      <t>年</t>
    </r>
  </si>
  <si>
    <t>累 计</t>
  </si>
  <si>
    <t>年 度</t>
  </si>
  <si>
    <t xml:space="preserve">                        单位：万元</t>
  </si>
  <si>
    <t>陆 丰 市 2022 年 6 月 财 政 预 算 收 入 完 成 情 况 表</t>
    <phoneticPr fontId="5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</si>
</sst>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_);[Red]\(#,##0\)"/>
    <numFmt numFmtId="178" formatCode="0.00_);[Red]\(0.00\)"/>
    <numFmt numFmtId="182" formatCode="#,##0.0_ "/>
    <numFmt numFmtId="183" formatCode="0_ "/>
    <numFmt numFmtId="184" formatCode="0.0_ "/>
    <numFmt numFmtId="185" formatCode="#,##0_);\(#,##0\)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sz val="12"/>
      <name val="Times New Roman"/>
      <family val="1"/>
    </font>
    <font>
      <sz val="14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2">
      <alignment vertical="center"/>
    </xf>
    <xf numFmtId="0" fontId="2" fillId="0" borderId="0" xfId="2" applyFill="1">
      <alignment vertical="center"/>
    </xf>
    <xf numFmtId="183" fontId="2" fillId="0" borderId="0" xfId="2" applyNumberFormat="1" applyFont="1" applyFill="1">
      <alignment vertical="center"/>
    </xf>
    <xf numFmtId="176" fontId="2" fillId="0" borderId="0" xfId="2" applyNumberFormat="1" applyFont="1" applyFill="1">
      <alignment vertical="center"/>
    </xf>
    <xf numFmtId="0" fontId="2" fillId="0" borderId="0" xfId="2" applyFont="1" applyFill="1">
      <alignment vertical="center"/>
    </xf>
    <xf numFmtId="178" fontId="2" fillId="0" borderId="0" xfId="2" applyNumberFormat="1" applyFont="1" applyFill="1">
      <alignment vertical="center"/>
    </xf>
    <xf numFmtId="0" fontId="2" fillId="2" borderId="0" xfId="2" applyFont="1" applyFill="1">
      <alignment vertical="center"/>
    </xf>
    <xf numFmtId="176" fontId="2" fillId="0" borderId="0" xfId="2" applyNumberFormat="1" applyFill="1">
      <alignment vertical="center"/>
    </xf>
    <xf numFmtId="0" fontId="4" fillId="0" borderId="1" xfId="2" applyFont="1" applyFill="1" applyBorder="1" applyAlignment="1">
      <alignment horizontal="left" vertical="center"/>
    </xf>
    <xf numFmtId="0" fontId="4" fillId="0" borderId="16" xfId="2" applyFont="1" applyFill="1" applyBorder="1" applyAlignment="1">
      <alignment horizontal="left" vertical="center"/>
    </xf>
    <xf numFmtId="0" fontId="2" fillId="0" borderId="2" xfId="2" applyFont="1" applyFill="1" applyBorder="1">
      <alignment vertical="center"/>
    </xf>
    <xf numFmtId="182" fontId="4" fillId="0" borderId="3" xfId="2" applyNumberFormat="1" applyFont="1" applyFill="1" applyBorder="1">
      <alignment vertical="center"/>
    </xf>
    <xf numFmtId="176" fontId="4" fillId="0" borderId="5" xfId="2" applyNumberFormat="1" applyFont="1" applyFill="1" applyBorder="1">
      <alignment vertical="center"/>
    </xf>
    <xf numFmtId="183" fontId="4" fillId="0" borderId="3" xfId="2" applyNumberFormat="1" applyFont="1" applyFill="1" applyBorder="1" applyAlignment="1">
      <alignment horizontal="right" vertical="center"/>
    </xf>
    <xf numFmtId="176" fontId="4" fillId="0" borderId="3" xfId="2" applyNumberFormat="1" applyFont="1" applyFill="1" applyBorder="1" applyAlignment="1">
      <alignment horizontal="right" vertical="center"/>
    </xf>
    <xf numFmtId="176" fontId="4" fillId="0" borderId="3" xfId="2" applyNumberFormat="1" applyFont="1" applyFill="1" applyBorder="1">
      <alignment vertical="center"/>
    </xf>
    <xf numFmtId="184" fontId="4" fillId="0" borderId="7" xfId="2" applyNumberFormat="1" applyFont="1" applyFill="1" applyBorder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0" xfId="2" applyFont="1" applyFill="1">
      <alignment vertical="center"/>
    </xf>
    <xf numFmtId="185" fontId="4" fillId="0" borderId="9" xfId="2" applyNumberFormat="1" applyFont="1" applyFill="1" applyBorder="1">
      <alignment vertical="center"/>
    </xf>
    <xf numFmtId="182" fontId="2" fillId="0" borderId="7" xfId="2" applyNumberFormat="1" applyFont="1" applyFill="1" applyBorder="1">
      <alignment vertical="center"/>
    </xf>
    <xf numFmtId="176" fontId="2" fillId="0" borderId="7" xfId="2" applyNumberFormat="1" applyFont="1" applyFill="1" applyBorder="1">
      <alignment vertical="center"/>
    </xf>
    <xf numFmtId="177" fontId="4" fillId="0" borderId="4" xfId="2" applyNumberFormat="1" applyFont="1" applyFill="1" applyBorder="1">
      <alignment vertical="center"/>
    </xf>
    <xf numFmtId="176" fontId="4" fillId="0" borderId="4" xfId="2" applyNumberFormat="1" applyFont="1" applyFill="1" applyBorder="1">
      <alignment vertical="center"/>
    </xf>
    <xf numFmtId="176" fontId="4" fillId="0" borderId="7" xfId="2" applyNumberFormat="1" applyFont="1" applyFill="1" applyBorder="1">
      <alignment vertical="center"/>
    </xf>
    <xf numFmtId="184" fontId="2" fillId="0" borderId="7" xfId="2" applyNumberFormat="1" applyFont="1" applyFill="1" applyBorder="1">
      <alignment vertical="center"/>
    </xf>
    <xf numFmtId="177" fontId="4" fillId="2" borderId="4" xfId="2" applyNumberFormat="1" applyFont="1" applyFill="1" applyBorder="1">
      <alignment vertical="center"/>
    </xf>
    <xf numFmtId="0" fontId="4" fillId="0" borderId="8" xfId="2" applyFont="1" applyFill="1" applyBorder="1" applyAlignment="1">
      <alignment horizontal="left" vertical="center"/>
    </xf>
    <xf numFmtId="176" fontId="2" fillId="0" borderId="4" xfId="2" applyNumberFormat="1" applyFont="1" applyFill="1" applyBorder="1">
      <alignment vertical="center"/>
    </xf>
    <xf numFmtId="177" fontId="2" fillId="0" borderId="4" xfId="2" applyNumberFormat="1" applyFont="1" applyFill="1" applyBorder="1">
      <alignment vertical="center"/>
    </xf>
    <xf numFmtId="177" fontId="2" fillId="2" borderId="4" xfId="2" applyNumberFormat="1" applyFont="1" applyFill="1" applyBorder="1">
      <alignment vertical="center"/>
    </xf>
    <xf numFmtId="0" fontId="2" fillId="0" borderId="8" xfId="2" applyFont="1" applyFill="1" applyBorder="1" applyAlignment="1">
      <alignment horizontal="left" vertical="center"/>
    </xf>
    <xf numFmtId="182" fontId="4" fillId="0" borderId="7" xfId="2" applyNumberFormat="1" applyFont="1" applyFill="1" applyBorder="1">
      <alignment vertical="center"/>
    </xf>
    <xf numFmtId="0" fontId="4" fillId="0" borderId="0" xfId="2" applyFont="1" applyFill="1" applyBorder="1">
      <alignment vertical="center"/>
    </xf>
    <xf numFmtId="183" fontId="4" fillId="0" borderId="4" xfId="2" applyNumberFormat="1" applyFont="1" applyFill="1" applyBorder="1">
      <alignment vertical="center"/>
    </xf>
    <xf numFmtId="177" fontId="4" fillId="0" borderId="4" xfId="2" applyNumberFormat="1" applyFont="1" applyFill="1" applyBorder="1" applyAlignment="1">
      <alignment horizontal="right" vertical="center"/>
    </xf>
    <xf numFmtId="0" fontId="2" fillId="0" borderId="8" xfId="2" applyFont="1" applyFill="1" applyBorder="1">
      <alignment vertical="center"/>
    </xf>
    <xf numFmtId="176" fontId="2" fillId="2" borderId="4" xfId="2" applyNumberFormat="1" applyFont="1" applyFill="1" applyBorder="1">
      <alignment vertical="center"/>
    </xf>
    <xf numFmtId="0" fontId="4" fillId="0" borderId="8" xfId="2" applyFont="1" applyFill="1" applyBorder="1">
      <alignment vertical="center"/>
    </xf>
    <xf numFmtId="185" fontId="2" fillId="0" borderId="4" xfId="2" applyNumberFormat="1" applyFont="1" applyFill="1" applyBorder="1">
      <alignment vertical="center"/>
    </xf>
    <xf numFmtId="0" fontId="2" fillId="0" borderId="8" xfId="2" applyFill="1" applyBorder="1">
      <alignment vertical="center"/>
    </xf>
    <xf numFmtId="0" fontId="2" fillId="0" borderId="8" xfId="2" applyFont="1" applyFill="1" applyBorder="1" applyAlignment="1">
      <alignment horizontal="left"/>
    </xf>
    <xf numFmtId="185" fontId="4" fillId="0" borderId="7" xfId="2" applyNumberFormat="1" applyFont="1" applyFill="1" applyBorder="1">
      <alignment vertical="center"/>
    </xf>
    <xf numFmtId="185" fontId="4" fillId="2" borderId="7" xfId="2" applyNumberFormat="1" applyFont="1" applyFill="1" applyBorder="1">
      <alignment vertical="center"/>
    </xf>
    <xf numFmtId="0" fontId="4" fillId="0" borderId="17" xfId="2" applyFont="1" applyFill="1" applyBorder="1">
      <alignment vertical="center"/>
    </xf>
    <xf numFmtId="0" fontId="2" fillId="0" borderId="18" xfId="2" applyFill="1" applyBorder="1">
      <alignment vertical="center"/>
    </xf>
    <xf numFmtId="0" fontId="2" fillId="0" borderId="9" xfId="2" applyFill="1" applyBorder="1" applyAlignment="1">
      <alignment horizontal="center"/>
    </xf>
    <xf numFmtId="0" fontId="2" fillId="0" borderId="7" xfId="2" applyFill="1" applyBorder="1" applyAlignment="1">
      <alignment horizontal="center"/>
    </xf>
    <xf numFmtId="183" fontId="2" fillId="0" borderId="7" xfId="2" applyNumberFormat="1" applyFont="1" applyFill="1" applyBorder="1" applyAlignment="1">
      <alignment horizontal="center"/>
    </xf>
    <xf numFmtId="176" fontId="2" fillId="0" borderId="7" xfId="2" applyNumberFormat="1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178" fontId="7" fillId="0" borderId="7" xfId="2" applyNumberFormat="1" applyFont="1" applyFill="1" applyBorder="1" applyAlignment="1">
      <alignment horizontal="center"/>
    </xf>
    <xf numFmtId="0" fontId="2" fillId="2" borderId="7" xfId="2" applyFont="1" applyFill="1" applyBorder="1" applyAlignment="1">
      <alignment horizontal="center"/>
    </xf>
    <xf numFmtId="0" fontId="2" fillId="0" borderId="10" xfId="2" applyFill="1" applyBorder="1">
      <alignment vertical="center"/>
    </xf>
    <xf numFmtId="0" fontId="2" fillId="0" borderId="0" xfId="2" applyFill="1" applyBorder="1">
      <alignment vertical="center"/>
    </xf>
    <xf numFmtId="0" fontId="2" fillId="0" borderId="11" xfId="2" applyFill="1" applyBorder="1" applyAlignment="1">
      <alignment horizontal="center"/>
    </xf>
    <xf numFmtId="0" fontId="2" fillId="0" borderId="12" xfId="2" applyFill="1" applyBorder="1" applyAlignment="1">
      <alignment horizontal="center"/>
    </xf>
    <xf numFmtId="183" fontId="2" fillId="0" borderId="12" xfId="2" applyNumberFormat="1" applyFont="1" applyFill="1" applyBorder="1" applyAlignment="1">
      <alignment horizontal="center"/>
    </xf>
    <xf numFmtId="176" fontId="2" fillId="0" borderId="12" xfId="2" applyNumberFormat="1" applyFont="1" applyFill="1" applyBorder="1" applyAlignment="1">
      <alignment horizontal="center"/>
    </xf>
    <xf numFmtId="0" fontId="2" fillId="0" borderId="12" xfId="2" applyFont="1" applyFill="1" applyBorder="1" applyAlignment="1">
      <alignment horizontal="center"/>
    </xf>
    <xf numFmtId="178" fontId="2" fillId="0" borderId="12" xfId="2" applyNumberFormat="1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2" fillId="0" borderId="13" xfId="2" applyFill="1" applyBorder="1" applyAlignment="1">
      <alignment horizontal="center"/>
    </xf>
    <xf numFmtId="0" fontId="2" fillId="0" borderId="19" xfId="2" applyFill="1" applyBorder="1">
      <alignment vertical="center"/>
    </xf>
    <xf numFmtId="0" fontId="2" fillId="0" borderId="14" xfId="2" applyFill="1" applyBorder="1" applyAlignment="1">
      <alignment horizontal="center"/>
    </xf>
    <xf numFmtId="0" fontId="2" fillId="0" borderId="15" xfId="2" applyFill="1" applyBorder="1" applyAlignment="1">
      <alignment horizontal="center"/>
    </xf>
    <xf numFmtId="183" fontId="2" fillId="0" borderId="15" xfId="2" applyNumberFormat="1" applyFont="1" applyFill="1" applyBorder="1" applyAlignment="1">
      <alignment horizontal="center"/>
    </xf>
    <xf numFmtId="176" fontId="2" fillId="0" borderId="15" xfId="2" applyNumberFormat="1" applyFont="1" applyFill="1" applyBorder="1" applyAlignment="1">
      <alignment horizontal="center"/>
    </xf>
    <xf numFmtId="0" fontId="2" fillId="0" borderId="15" xfId="2" applyFont="1" applyFill="1" applyBorder="1" applyAlignment="1">
      <alignment horizontal="center"/>
    </xf>
    <xf numFmtId="178" fontId="2" fillId="0" borderId="15" xfId="2" applyNumberFormat="1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0" borderId="16" xfId="2" applyFill="1" applyBorder="1">
      <alignment vertical="center"/>
    </xf>
    <xf numFmtId="0" fontId="2" fillId="0" borderId="0" xfId="2" applyFill="1" applyBorder="1" applyAlignment="1">
      <alignment horizontal="right"/>
    </xf>
    <xf numFmtId="0" fontId="8" fillId="0" borderId="0" xfId="2" applyFont="1" applyFill="1" applyBorder="1" applyAlignment="1"/>
    <xf numFmtId="0" fontId="6" fillId="0" borderId="0" xfId="2" applyFont="1" applyFill="1" applyBorder="1" applyAlignment="1"/>
    <xf numFmtId="183" fontId="2" fillId="0" borderId="0" xfId="2" applyNumberFormat="1" applyFont="1" applyFill="1" applyBorder="1">
      <alignment vertical="center"/>
    </xf>
    <xf numFmtId="176" fontId="2" fillId="0" borderId="0" xfId="2" applyNumberFormat="1" applyFont="1" applyFill="1" applyBorder="1">
      <alignment vertical="center"/>
    </xf>
    <xf numFmtId="0" fontId="2" fillId="0" borderId="0" xfId="2" applyFont="1" applyFill="1" applyBorder="1">
      <alignment vertical="center"/>
    </xf>
    <xf numFmtId="178" fontId="2" fillId="0" borderId="0" xfId="2" applyNumberFormat="1" applyFont="1" applyFill="1" applyBorder="1">
      <alignment vertical="center"/>
    </xf>
    <xf numFmtId="0" fontId="2" fillId="2" borderId="0" xfId="2" applyFont="1" applyFill="1" applyBorder="1">
      <alignment vertical="center"/>
    </xf>
    <xf numFmtId="31" fontId="2" fillId="0" borderId="0" xfId="2" applyNumberFormat="1" applyFill="1" applyBorder="1" applyAlignment="1">
      <alignment horizontal="left"/>
    </xf>
    <xf numFmtId="0" fontId="3" fillId="0" borderId="0" xfId="2" applyFont="1" applyFill="1" applyBorder="1" applyAlignment="1">
      <alignment horizont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N44"/>
  <sheetViews>
    <sheetView tabSelected="1" topLeftCell="A7" workbookViewId="0">
      <selection sqref="A1:L1"/>
    </sheetView>
  </sheetViews>
  <sheetFormatPr defaultRowHeight="15.6"/>
  <cols>
    <col min="1" max="1" width="40.77734375" style="2" customWidth="1"/>
    <col min="2" max="2" width="13.5546875" style="2" customWidth="1"/>
    <col min="3" max="3" width="13.5546875" style="7" customWidth="1"/>
    <col min="4" max="4" width="13.5546875" style="6" customWidth="1"/>
    <col min="5" max="7" width="13.5546875" style="5" customWidth="1"/>
    <col min="8" max="8" width="13.5546875" style="4" customWidth="1"/>
    <col min="9" max="9" width="13.5546875" style="3" customWidth="1"/>
    <col min="10" max="11" width="13.5546875" style="2" customWidth="1"/>
    <col min="12" max="12" width="26.88671875" style="2" customWidth="1"/>
    <col min="13" max="170" width="10" style="2" customWidth="1"/>
    <col min="171" max="16384" width="8.88671875" style="1"/>
  </cols>
  <sheetData>
    <row r="1" spans="1:12" s="1" customFormat="1" ht="32.25" customHeight="1">
      <c r="A1" s="83" t="s">
        <v>51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s="1" customFormat="1" ht="20.25" customHeight="1" thickBot="1">
      <c r="A2" s="82">
        <v>44742</v>
      </c>
      <c r="B2" s="82"/>
      <c r="C2" s="81"/>
      <c r="D2" s="80"/>
      <c r="E2" s="79"/>
      <c r="F2" s="79"/>
      <c r="G2" s="79"/>
      <c r="H2" s="78"/>
      <c r="I2" s="77"/>
      <c r="J2" s="76"/>
      <c r="K2" s="75"/>
      <c r="L2" s="74" t="s">
        <v>50</v>
      </c>
    </row>
    <row r="3" spans="1:12" s="65" customFormat="1" ht="18.75" customHeight="1">
      <c r="A3" s="73"/>
      <c r="B3" s="67" t="s">
        <v>49</v>
      </c>
      <c r="C3" s="72" t="s">
        <v>48</v>
      </c>
      <c r="D3" s="71" t="s">
        <v>47</v>
      </c>
      <c r="E3" s="70" t="s">
        <v>45</v>
      </c>
      <c r="F3" s="70" t="s">
        <v>8</v>
      </c>
      <c r="G3" s="70" t="s">
        <v>8</v>
      </c>
      <c r="H3" s="69" t="s">
        <v>46</v>
      </c>
      <c r="I3" s="68" t="s">
        <v>45</v>
      </c>
      <c r="J3" s="67" t="s">
        <v>8</v>
      </c>
      <c r="K3" s="67" t="s">
        <v>8</v>
      </c>
      <c r="L3" s="66"/>
    </row>
    <row r="4" spans="1:12" s="56" customFormat="1" ht="18.75" customHeight="1">
      <c r="A4" s="64" t="s">
        <v>44</v>
      </c>
      <c r="B4" s="58" t="s">
        <v>7</v>
      </c>
      <c r="C4" s="63" t="s">
        <v>40</v>
      </c>
      <c r="D4" s="62" t="s">
        <v>43</v>
      </c>
      <c r="E4" s="61" t="s">
        <v>42</v>
      </c>
      <c r="F4" s="61" t="s">
        <v>6</v>
      </c>
      <c r="G4" s="61" t="s">
        <v>6</v>
      </c>
      <c r="H4" s="60" t="s">
        <v>40</v>
      </c>
      <c r="I4" s="59" t="s">
        <v>41</v>
      </c>
      <c r="J4" s="58" t="s">
        <v>5</v>
      </c>
      <c r="K4" s="58" t="s">
        <v>5</v>
      </c>
      <c r="L4" s="57" t="s">
        <v>4</v>
      </c>
    </row>
    <row r="5" spans="1:12" s="47" customFormat="1" ht="18.75" customHeight="1">
      <c r="A5" s="55"/>
      <c r="B5" s="52" t="s">
        <v>2</v>
      </c>
      <c r="C5" s="54" t="s">
        <v>2</v>
      </c>
      <c r="D5" s="53" t="s">
        <v>3</v>
      </c>
      <c r="E5" s="52" t="s">
        <v>40</v>
      </c>
      <c r="F5" s="52" t="s">
        <v>1</v>
      </c>
      <c r="G5" s="52" t="s">
        <v>0</v>
      </c>
      <c r="H5" s="51" t="s">
        <v>2</v>
      </c>
      <c r="I5" s="50" t="s">
        <v>40</v>
      </c>
      <c r="J5" s="49" t="s">
        <v>1</v>
      </c>
      <c r="K5" s="49" t="s">
        <v>0</v>
      </c>
      <c r="L5" s="48"/>
    </row>
    <row r="6" spans="1:12" s="20" customFormat="1" ht="24" customHeight="1">
      <c r="A6" s="46" t="s">
        <v>39</v>
      </c>
      <c r="B6" s="44">
        <f>SUM(B7:B20)</f>
        <v>62550</v>
      </c>
      <c r="C6" s="45">
        <f>SUM(C7:C20)</f>
        <v>25001</v>
      </c>
      <c r="D6" s="17">
        <f>C6/B6*100</f>
        <v>39.969624300559552</v>
      </c>
      <c r="E6" s="44">
        <f>SUM(E7:E20)</f>
        <v>29276</v>
      </c>
      <c r="F6" s="26">
        <f>C6-E6</f>
        <v>-4275</v>
      </c>
      <c r="G6" s="34">
        <f>F6/E6*100</f>
        <v>-14.602404700095642</v>
      </c>
      <c r="H6" s="44">
        <f>SUM(H7:H20)</f>
        <v>3148</v>
      </c>
      <c r="I6" s="44">
        <f>SUM(I7:I20)</f>
        <v>5935</v>
      </c>
      <c r="J6" s="26">
        <f>H6-I6</f>
        <v>-2787</v>
      </c>
      <c r="K6" s="34">
        <f>J6/I6*100</f>
        <v>-46.958719460825613</v>
      </c>
      <c r="L6" s="21"/>
    </row>
    <row r="7" spans="1:12" s="1" customFormat="1" ht="24" customHeight="1">
      <c r="A7" s="38" t="s">
        <v>38</v>
      </c>
      <c r="B7" s="41">
        <v>15532</v>
      </c>
      <c r="C7" s="32">
        <v>7260</v>
      </c>
      <c r="D7" s="27">
        <f>C7/B7*100</f>
        <v>46.742209631728045</v>
      </c>
      <c r="E7" s="31">
        <v>7056</v>
      </c>
      <c r="F7" s="23">
        <f>C7-E7</f>
        <v>204</v>
      </c>
      <c r="G7" s="22">
        <f>F7/E7*100</f>
        <v>2.8911564625850339</v>
      </c>
      <c r="H7" s="31">
        <v>1104</v>
      </c>
      <c r="I7" s="31">
        <v>1195</v>
      </c>
      <c r="J7" s="23">
        <f>H7-I7</f>
        <v>-91</v>
      </c>
      <c r="K7" s="22">
        <f>J7/I7*100</f>
        <v>-7.6150627615062767</v>
      </c>
      <c r="L7" s="21"/>
    </row>
    <row r="8" spans="1:12" s="1" customFormat="1" ht="24" customHeight="1">
      <c r="A8" s="38" t="s">
        <v>37</v>
      </c>
      <c r="B8" s="41">
        <v>7150</v>
      </c>
      <c r="C8" s="32">
        <v>2498</v>
      </c>
      <c r="D8" s="27">
        <f>C8/B8*100</f>
        <v>34.937062937062933</v>
      </c>
      <c r="E8" s="31">
        <v>4651</v>
      </c>
      <c r="F8" s="23">
        <f>C8-E8</f>
        <v>-2153</v>
      </c>
      <c r="G8" s="22">
        <f>F8/E8*100</f>
        <v>-46.291120189206623</v>
      </c>
      <c r="H8" s="31">
        <v>78</v>
      </c>
      <c r="I8" s="31">
        <v>259</v>
      </c>
      <c r="J8" s="23">
        <f>H8-I8</f>
        <v>-181</v>
      </c>
      <c r="K8" s="22">
        <f>J8/I8*100</f>
        <v>-69.884169884169893</v>
      </c>
      <c r="L8" s="21"/>
    </row>
    <row r="9" spans="1:12" s="1" customFormat="1" ht="24" customHeight="1">
      <c r="A9" s="38" t="s">
        <v>36</v>
      </c>
      <c r="B9" s="41">
        <v>1403</v>
      </c>
      <c r="C9" s="32">
        <v>282</v>
      </c>
      <c r="D9" s="27">
        <f>C9/B9*100</f>
        <v>20.099786172487526</v>
      </c>
      <c r="E9" s="31">
        <v>621</v>
      </c>
      <c r="F9" s="23">
        <f>C9-E9</f>
        <v>-339</v>
      </c>
      <c r="G9" s="22">
        <f>F9/E9*100</f>
        <v>-54.589371980676326</v>
      </c>
      <c r="H9" s="30">
        <v>92</v>
      </c>
      <c r="I9" s="31">
        <v>72</v>
      </c>
      <c r="J9" s="23">
        <f>H9-I9</f>
        <v>20</v>
      </c>
      <c r="K9" s="22">
        <f>J9/I9*100</f>
        <v>27.777777777777779</v>
      </c>
      <c r="L9" s="21"/>
    </row>
    <row r="10" spans="1:12" s="1" customFormat="1" ht="24" customHeight="1">
      <c r="A10" s="38" t="s">
        <v>35</v>
      </c>
      <c r="B10" s="41">
        <v>1408</v>
      </c>
      <c r="C10" s="32">
        <v>49</v>
      </c>
      <c r="D10" s="27">
        <f>C10/B10*100</f>
        <v>3.4801136363636362</v>
      </c>
      <c r="E10" s="31">
        <v>615</v>
      </c>
      <c r="F10" s="23">
        <f>C10-E10</f>
        <v>-566</v>
      </c>
      <c r="G10" s="22">
        <f>F10/E10*100</f>
        <v>-92.032520325203251</v>
      </c>
      <c r="H10" s="31">
        <v>4</v>
      </c>
      <c r="I10" s="31">
        <v>564</v>
      </c>
      <c r="J10" s="23">
        <f>H10-I10</f>
        <v>-560</v>
      </c>
      <c r="K10" s="22">
        <f>J10/I10*100</f>
        <v>-99.290780141843967</v>
      </c>
      <c r="L10" s="21"/>
    </row>
    <row r="11" spans="1:12" s="1" customFormat="1" ht="24" customHeight="1">
      <c r="A11" s="38" t="s">
        <v>34</v>
      </c>
      <c r="B11" s="41">
        <v>5715</v>
      </c>
      <c r="C11" s="32">
        <v>2358</v>
      </c>
      <c r="D11" s="27">
        <f>C11/B11*100</f>
        <v>41.259842519685044</v>
      </c>
      <c r="E11" s="31">
        <v>2537</v>
      </c>
      <c r="F11" s="23">
        <f>C11-E11</f>
        <v>-179</v>
      </c>
      <c r="G11" s="22">
        <f>F11/E11*100</f>
        <v>-7.055577453685455</v>
      </c>
      <c r="H11" s="31">
        <v>288</v>
      </c>
      <c r="I11" s="31">
        <v>357</v>
      </c>
      <c r="J11" s="23">
        <f>H11-I11</f>
        <v>-69</v>
      </c>
      <c r="K11" s="22">
        <f>J11/I11*100</f>
        <v>-19.327731092436977</v>
      </c>
      <c r="L11" s="21"/>
    </row>
    <row r="12" spans="1:12" s="1" customFormat="1" ht="24" customHeight="1">
      <c r="A12" s="38" t="s">
        <v>33</v>
      </c>
      <c r="B12" s="41">
        <v>1839</v>
      </c>
      <c r="C12" s="32">
        <v>1504</v>
      </c>
      <c r="D12" s="27">
        <f>C12/B12*100</f>
        <v>81.78357803153888</v>
      </c>
      <c r="E12" s="31">
        <v>213</v>
      </c>
      <c r="F12" s="23">
        <f>C12-E12</f>
        <v>1291</v>
      </c>
      <c r="G12" s="22">
        <f>F12/E12*100</f>
        <v>606.10328638497651</v>
      </c>
      <c r="H12" s="31">
        <v>38</v>
      </c>
      <c r="I12" s="31">
        <v>23</v>
      </c>
      <c r="J12" s="23">
        <f>H12-I12</f>
        <v>15</v>
      </c>
      <c r="K12" s="22">
        <f>J12/I12*100</f>
        <v>65.217391304347828</v>
      </c>
      <c r="L12" s="21"/>
    </row>
    <row r="13" spans="1:12" s="1" customFormat="1" ht="24" customHeight="1">
      <c r="A13" s="42" t="s">
        <v>32</v>
      </c>
      <c r="B13" s="41">
        <v>1785</v>
      </c>
      <c r="C13" s="32">
        <v>1212</v>
      </c>
      <c r="D13" s="27">
        <f>C13/B13*100</f>
        <v>67.899159663865547</v>
      </c>
      <c r="E13" s="31">
        <v>786</v>
      </c>
      <c r="F13" s="23">
        <f>C13-E13</f>
        <v>426</v>
      </c>
      <c r="G13" s="22">
        <f>F13/E13*100</f>
        <v>54.198473282442748</v>
      </c>
      <c r="H13" s="31">
        <v>510</v>
      </c>
      <c r="I13" s="31">
        <v>322</v>
      </c>
      <c r="J13" s="23">
        <f>H13-I13</f>
        <v>188</v>
      </c>
      <c r="K13" s="22">
        <f>J13/I13*100</f>
        <v>58.385093167701861</v>
      </c>
      <c r="L13" s="21"/>
    </row>
    <row r="14" spans="1:12" s="1" customFormat="1" ht="24" customHeight="1">
      <c r="A14" s="42" t="s">
        <v>31</v>
      </c>
      <c r="B14" s="41">
        <v>1905</v>
      </c>
      <c r="C14" s="32">
        <v>549</v>
      </c>
      <c r="D14" s="27">
        <f>C14/B14*100</f>
        <v>28.818897637795278</v>
      </c>
      <c r="E14" s="31">
        <v>192</v>
      </c>
      <c r="F14" s="23">
        <f>C14-E14</f>
        <v>357</v>
      </c>
      <c r="G14" s="22">
        <f>F14/E14*100</f>
        <v>185.9375</v>
      </c>
      <c r="H14" s="31">
        <v>77</v>
      </c>
      <c r="I14" s="31">
        <v>3</v>
      </c>
      <c r="J14" s="23">
        <f>H14-I14</f>
        <v>74</v>
      </c>
      <c r="K14" s="22">
        <f>J14/I14*100</f>
        <v>2466.666666666667</v>
      </c>
      <c r="L14" s="21"/>
    </row>
    <row r="15" spans="1:12" s="1" customFormat="1" ht="24" customHeight="1">
      <c r="A15" s="38" t="s">
        <v>30</v>
      </c>
      <c r="B15" s="41">
        <v>7005</v>
      </c>
      <c r="C15" s="32">
        <v>3483</v>
      </c>
      <c r="D15" s="27">
        <f>C15/B15*100</f>
        <v>49.721627408993577</v>
      </c>
      <c r="E15" s="31">
        <v>2932</v>
      </c>
      <c r="F15" s="23">
        <f>C15-E15</f>
        <v>551</v>
      </c>
      <c r="G15" s="22">
        <f>F15/E15*100</f>
        <v>18.792633015006821</v>
      </c>
      <c r="H15" s="31">
        <v>173</v>
      </c>
      <c r="I15" s="31">
        <v>405</v>
      </c>
      <c r="J15" s="23">
        <f>H15-I15</f>
        <v>-232</v>
      </c>
      <c r="K15" s="22">
        <f>J15/I15*100</f>
        <v>-57.283950617283949</v>
      </c>
      <c r="L15" s="21"/>
    </row>
    <row r="16" spans="1:12" s="1" customFormat="1" ht="24" customHeight="1">
      <c r="A16" s="43" t="s">
        <v>29</v>
      </c>
      <c r="B16" s="41">
        <v>1714</v>
      </c>
      <c r="C16" s="32">
        <v>848</v>
      </c>
      <c r="D16" s="27">
        <f>C16/B16*100</f>
        <v>49.474912485414237</v>
      </c>
      <c r="E16" s="31">
        <v>729</v>
      </c>
      <c r="F16" s="23">
        <f>C16-E16</f>
        <v>119</v>
      </c>
      <c r="G16" s="22">
        <f>F16/E16*100</f>
        <v>16.323731138545952</v>
      </c>
      <c r="H16" s="31">
        <v>127</v>
      </c>
      <c r="I16" s="31">
        <v>109</v>
      </c>
      <c r="J16" s="23">
        <f>H16-I16</f>
        <v>18</v>
      </c>
      <c r="K16" s="22">
        <f>J16/I16*100</f>
        <v>16.513761467889911</v>
      </c>
      <c r="L16" s="21"/>
    </row>
    <row r="17" spans="1:12" s="1" customFormat="1" ht="24" customHeight="1">
      <c r="A17" s="43" t="s">
        <v>28</v>
      </c>
      <c r="B17" s="41">
        <v>135</v>
      </c>
      <c r="C17" s="32">
        <v>132</v>
      </c>
      <c r="D17" s="27">
        <f>C17/B17*100</f>
        <v>97.777777777777771</v>
      </c>
      <c r="E17" s="31">
        <v>64</v>
      </c>
      <c r="F17" s="23">
        <f>C17-E17</f>
        <v>68</v>
      </c>
      <c r="G17" s="22">
        <f>F17/E17*100</f>
        <v>106.25</v>
      </c>
      <c r="H17" s="31"/>
      <c r="I17" s="31"/>
      <c r="J17" s="23">
        <f>H17-I17</f>
        <v>0</v>
      </c>
      <c r="K17" s="22"/>
      <c r="L17" s="21"/>
    </row>
    <row r="18" spans="1:12" s="1" customFormat="1" ht="24" customHeight="1">
      <c r="A18" s="38" t="s">
        <v>27</v>
      </c>
      <c r="B18" s="41">
        <v>5752</v>
      </c>
      <c r="C18" s="32">
        <v>1947</v>
      </c>
      <c r="D18" s="27">
        <f>C18/B18*100</f>
        <v>33.849095966620304</v>
      </c>
      <c r="E18" s="31">
        <v>3107</v>
      </c>
      <c r="F18" s="23">
        <f>C18-E18</f>
        <v>-1160</v>
      </c>
      <c r="G18" s="22">
        <f>F18/E18*100</f>
        <v>-37.33504988735114</v>
      </c>
      <c r="H18" s="31">
        <v>151</v>
      </c>
      <c r="I18" s="31">
        <v>1441</v>
      </c>
      <c r="J18" s="23">
        <f>H18-I18</f>
        <v>-1290</v>
      </c>
      <c r="K18" s="22">
        <f>J18/I18*100</f>
        <v>-89.521165857043712</v>
      </c>
      <c r="L18" s="21"/>
    </row>
    <row r="19" spans="1:12" s="1" customFormat="1" ht="24" customHeight="1">
      <c r="A19" s="38" t="s">
        <v>26</v>
      </c>
      <c r="B19" s="41">
        <v>11206</v>
      </c>
      <c r="C19" s="32">
        <v>2879</v>
      </c>
      <c r="D19" s="27">
        <f>C19/B19*100</f>
        <v>25.691593789041583</v>
      </c>
      <c r="E19" s="31">
        <v>5772</v>
      </c>
      <c r="F19" s="23">
        <f>C19-E19</f>
        <v>-2893</v>
      </c>
      <c r="G19" s="22">
        <f>F19/E19*100</f>
        <v>-50.121275121275119</v>
      </c>
      <c r="H19" s="31">
        <v>506</v>
      </c>
      <c r="I19" s="31">
        <v>1185</v>
      </c>
      <c r="J19" s="23">
        <f>H19-I19</f>
        <v>-679</v>
      </c>
      <c r="K19" s="22">
        <f>J19/I19*100</f>
        <v>-57.299578059071735</v>
      </c>
      <c r="L19" s="21"/>
    </row>
    <row r="20" spans="1:12" s="1" customFormat="1" ht="24" customHeight="1">
      <c r="A20" s="42" t="s">
        <v>25</v>
      </c>
      <c r="B20" s="41">
        <v>1</v>
      </c>
      <c r="C20" s="32"/>
      <c r="D20" s="27">
        <f>C20/B20*100</f>
        <v>0</v>
      </c>
      <c r="E20" s="31">
        <v>1</v>
      </c>
      <c r="F20" s="23">
        <f>C20-E20</f>
        <v>-1</v>
      </c>
      <c r="G20" s="22">
        <f>F20/E20*100</f>
        <v>-100</v>
      </c>
      <c r="H20" s="31"/>
      <c r="I20" s="31"/>
      <c r="J20" s="23"/>
      <c r="K20" s="22"/>
      <c r="L20" s="21"/>
    </row>
    <row r="21" spans="1:12" s="20" customFormat="1" ht="24" customHeight="1">
      <c r="A21" s="40" t="s">
        <v>24</v>
      </c>
      <c r="B21" s="24">
        <f>SUM(B22:B29)</f>
        <v>51425</v>
      </c>
      <c r="C21" s="28">
        <f>SUM(C22:C29)</f>
        <v>35254</v>
      </c>
      <c r="D21" s="17">
        <f>C21/B21*100</f>
        <v>68.554205153135641</v>
      </c>
      <c r="E21" s="24">
        <f>E22+E23+E24+E25+E26+E27+E28+E29</f>
        <v>26523</v>
      </c>
      <c r="F21" s="26">
        <f>C21-E21</f>
        <v>8731</v>
      </c>
      <c r="G21" s="34">
        <f>F21/E21*100</f>
        <v>32.918598951853106</v>
      </c>
      <c r="H21" s="24">
        <f>H22+H23+H24+H25+H26+H27+H28+H29</f>
        <v>13989</v>
      </c>
      <c r="I21" s="36">
        <f>I22+I23+I24+I25+I26+I27+I28+I29</f>
        <v>9174</v>
      </c>
      <c r="J21" s="26">
        <f>H21-I21</f>
        <v>4815</v>
      </c>
      <c r="K21" s="34">
        <f>J21/I21*100</f>
        <v>52.485284499672993</v>
      </c>
      <c r="L21" s="21"/>
    </row>
    <row r="22" spans="1:12" s="5" customFormat="1" ht="24" customHeight="1">
      <c r="A22" s="38" t="s">
        <v>23</v>
      </c>
      <c r="B22" s="31">
        <v>10050</v>
      </c>
      <c r="C22" s="32">
        <v>1663</v>
      </c>
      <c r="D22" s="27">
        <f>C22/B22*100</f>
        <v>16.547263681592039</v>
      </c>
      <c r="E22" s="31">
        <v>4190</v>
      </c>
      <c r="F22" s="23">
        <f>C22-E22</f>
        <v>-2527</v>
      </c>
      <c r="G22" s="22">
        <f>F22/E22*100</f>
        <v>-60.31026252983294</v>
      </c>
      <c r="H22" s="31">
        <v>201</v>
      </c>
      <c r="I22" s="31">
        <v>2127</v>
      </c>
      <c r="J22" s="23">
        <f>H22-I22</f>
        <v>-1926</v>
      </c>
      <c r="K22" s="22">
        <f>J22/I22*100</f>
        <v>-90.550070521861784</v>
      </c>
      <c r="L22" s="21"/>
    </row>
    <row r="23" spans="1:12" s="5" customFormat="1" ht="24" customHeight="1">
      <c r="A23" s="38" t="s">
        <v>22</v>
      </c>
      <c r="B23" s="31">
        <v>13700</v>
      </c>
      <c r="C23" s="32">
        <v>3818</v>
      </c>
      <c r="D23" s="27">
        <f>C23/B23*100</f>
        <v>27.868613138686133</v>
      </c>
      <c r="E23" s="31">
        <v>9485</v>
      </c>
      <c r="F23" s="23">
        <f>C23-E23</f>
        <v>-5667</v>
      </c>
      <c r="G23" s="22">
        <f>F23/E23*100</f>
        <v>-59.746968898260413</v>
      </c>
      <c r="H23" s="31">
        <v>553</v>
      </c>
      <c r="I23" s="31">
        <v>4160</v>
      </c>
      <c r="J23" s="23">
        <f>H23-I23</f>
        <v>-3607</v>
      </c>
      <c r="K23" s="22">
        <f>J23/I23*100</f>
        <v>-86.706730769230774</v>
      </c>
      <c r="L23" s="21"/>
    </row>
    <row r="24" spans="1:12" s="5" customFormat="1" ht="24" customHeight="1">
      <c r="A24" s="38" t="s">
        <v>21</v>
      </c>
      <c r="B24" s="31">
        <v>6200</v>
      </c>
      <c r="C24" s="32">
        <v>9746</v>
      </c>
      <c r="D24" s="27">
        <f>C24/B24*100</f>
        <v>157.19354838709677</v>
      </c>
      <c r="E24" s="31">
        <v>1804</v>
      </c>
      <c r="F24" s="23">
        <f>C24-E24</f>
        <v>7942</v>
      </c>
      <c r="G24" s="22">
        <f>F24/E24*100</f>
        <v>440.2439024390244</v>
      </c>
      <c r="H24" s="31">
        <v>263</v>
      </c>
      <c r="I24" s="31">
        <v>141</v>
      </c>
      <c r="J24" s="23">
        <f>H24-I24</f>
        <v>122</v>
      </c>
      <c r="K24" s="22">
        <f>J24/I24*100</f>
        <v>86.524822695035468</v>
      </c>
      <c r="L24" s="21"/>
    </row>
    <row r="25" spans="1:12" s="5" customFormat="1" ht="24" customHeight="1">
      <c r="A25" s="38" t="s">
        <v>20</v>
      </c>
      <c r="B25" s="30">
        <v>10420</v>
      </c>
      <c r="C25" s="39">
        <v>5139</v>
      </c>
      <c r="D25" s="27">
        <f>C25/B25*100</f>
        <v>49.31861804222649</v>
      </c>
      <c r="E25" s="30">
        <v>6757</v>
      </c>
      <c r="F25" s="23">
        <f>C25-E25</f>
        <v>-1618</v>
      </c>
      <c r="G25" s="22">
        <f>F25/E25*100</f>
        <v>-23.945537960633416</v>
      </c>
      <c r="H25" s="30">
        <v>714</v>
      </c>
      <c r="I25" s="30">
        <v>2454</v>
      </c>
      <c r="J25" s="23">
        <f>H25-I25</f>
        <v>-1740</v>
      </c>
      <c r="K25" s="22">
        <f>J25/I25*100</f>
        <v>-70.904645476772615</v>
      </c>
      <c r="L25" s="21"/>
    </row>
    <row r="26" spans="1:12" s="5" customFormat="1" ht="24" customHeight="1">
      <c r="A26" s="38" t="s">
        <v>19</v>
      </c>
      <c r="B26" s="30">
        <v>150</v>
      </c>
      <c r="C26" s="39">
        <v>106</v>
      </c>
      <c r="D26" s="27">
        <f>C26/B26*100</f>
        <v>70.666666666666671</v>
      </c>
      <c r="E26" s="30">
        <v>290</v>
      </c>
      <c r="F26" s="23">
        <f>C26-E26</f>
        <v>-184</v>
      </c>
      <c r="G26" s="22">
        <f>F26/E26*100</f>
        <v>-63.448275862068968</v>
      </c>
      <c r="H26" s="30"/>
      <c r="I26" s="30"/>
      <c r="J26" s="23">
        <f>H26-I26</f>
        <v>0</v>
      </c>
      <c r="K26" s="22"/>
      <c r="L26" s="21"/>
    </row>
    <row r="27" spans="1:12" s="5" customFormat="1" ht="24" customHeight="1">
      <c r="A27" s="38" t="s">
        <v>18</v>
      </c>
      <c r="B27" s="30">
        <v>10000</v>
      </c>
      <c r="C27" s="39">
        <v>11381</v>
      </c>
      <c r="D27" s="27">
        <f>C27/B27*100</f>
        <v>113.80999999999999</v>
      </c>
      <c r="E27" s="30">
        <v>2505</v>
      </c>
      <c r="F27" s="23">
        <f>C27-E27</f>
        <v>8876</v>
      </c>
      <c r="G27" s="22">
        <f>F27/E27*100</f>
        <v>354.3313373253493</v>
      </c>
      <c r="H27" s="30">
        <v>10773</v>
      </c>
      <c r="I27" s="30"/>
      <c r="J27" s="23">
        <f>H27-I27</f>
        <v>10773</v>
      </c>
      <c r="K27" s="22"/>
      <c r="L27" s="21"/>
    </row>
    <row r="28" spans="1:12" s="5" customFormat="1" ht="24" customHeight="1">
      <c r="A28" s="38" t="s">
        <v>17</v>
      </c>
      <c r="B28" s="31">
        <v>900</v>
      </c>
      <c r="C28" s="32">
        <v>3401</v>
      </c>
      <c r="D28" s="27">
        <f>C28/B28*100</f>
        <v>377.88888888888891</v>
      </c>
      <c r="E28" s="31">
        <v>1492</v>
      </c>
      <c r="F28" s="23">
        <f>C28-E28</f>
        <v>1909</v>
      </c>
      <c r="G28" s="22">
        <f>F28/E28*100</f>
        <v>127.94906166219839</v>
      </c>
      <c r="H28" s="31">
        <v>1485</v>
      </c>
      <c r="I28" s="30">
        <v>292</v>
      </c>
      <c r="J28" s="23">
        <f>H28-I28</f>
        <v>1193</v>
      </c>
      <c r="K28" s="22">
        <f>J28/I28*100</f>
        <v>408.56164383561645</v>
      </c>
      <c r="L28" s="21"/>
    </row>
    <row r="29" spans="1:12" s="5" customFormat="1" ht="24" customHeight="1">
      <c r="A29" s="38" t="s">
        <v>16</v>
      </c>
      <c r="B29" s="31">
        <v>5</v>
      </c>
      <c r="C29" s="32"/>
      <c r="D29" s="27">
        <f>C29/B29*100</f>
        <v>0</v>
      </c>
      <c r="E29" s="31"/>
      <c r="F29" s="23"/>
      <c r="G29" s="22"/>
      <c r="H29" s="31"/>
      <c r="I29" s="31"/>
      <c r="J29" s="23"/>
      <c r="K29" s="22"/>
      <c r="L29" s="21"/>
    </row>
    <row r="30" spans="1:12" s="35" customFormat="1" ht="24" customHeight="1">
      <c r="A30" s="29" t="s">
        <v>15</v>
      </c>
      <c r="B30" s="24">
        <f>B6+B21</f>
        <v>113975</v>
      </c>
      <c r="C30" s="28">
        <f>C6+C21</f>
        <v>60255</v>
      </c>
      <c r="D30" s="17">
        <f>C30/B30*100</f>
        <v>52.866856766834836</v>
      </c>
      <c r="E30" s="37">
        <f>E6+E21</f>
        <v>55799</v>
      </c>
      <c r="F30" s="26">
        <f>C30-E30</f>
        <v>4456</v>
      </c>
      <c r="G30" s="34">
        <f>F30/E30*100</f>
        <v>7.9858061972436776</v>
      </c>
      <c r="H30" s="24">
        <f>H6+H21</f>
        <v>17137</v>
      </c>
      <c r="I30" s="36">
        <f>I6+I21</f>
        <v>15109</v>
      </c>
      <c r="J30" s="26">
        <f>H30-I30</f>
        <v>2028</v>
      </c>
      <c r="K30" s="34">
        <f>J30/I30*100</f>
        <v>13.422463432391291</v>
      </c>
      <c r="L30" s="21"/>
    </row>
    <row r="31" spans="1:12" s="1" customFormat="1" ht="24" customHeight="1">
      <c r="A31" s="29" t="s">
        <v>14</v>
      </c>
      <c r="B31" s="24">
        <v>270200</v>
      </c>
      <c r="C31" s="28">
        <v>8008</v>
      </c>
      <c r="D31" s="17">
        <f>C31/B31*100</f>
        <v>2.9637305699481864</v>
      </c>
      <c r="E31" s="24">
        <v>66203</v>
      </c>
      <c r="F31" s="26">
        <f>C31-E31</f>
        <v>-58195</v>
      </c>
      <c r="G31" s="34">
        <f>F31/E31*100</f>
        <v>-87.903871425766198</v>
      </c>
      <c r="H31" s="24">
        <v>422</v>
      </c>
      <c r="I31" s="25">
        <v>7426</v>
      </c>
      <c r="J31" s="26">
        <f>H31-I31</f>
        <v>-7004</v>
      </c>
      <c r="K31" s="34">
        <f>J31/I31*100</f>
        <v>-94.317263668192837</v>
      </c>
      <c r="L31" s="21"/>
    </row>
    <row r="32" spans="1:12" s="1" customFormat="1" ht="24" customHeight="1">
      <c r="A32" s="33" t="s">
        <v>13</v>
      </c>
      <c r="B32" s="31">
        <v>260050</v>
      </c>
      <c r="C32" s="32">
        <v>5903</v>
      </c>
      <c r="D32" s="27">
        <f>C32/B32*100</f>
        <v>2.2699480869063642</v>
      </c>
      <c r="E32" s="31">
        <v>64795</v>
      </c>
      <c r="F32" s="23">
        <f>C32-E32</f>
        <v>-58892</v>
      </c>
      <c r="G32" s="22">
        <f>F32/E32*100</f>
        <v>-90.889729145767419</v>
      </c>
      <c r="H32" s="24"/>
      <c r="I32" s="30">
        <v>6887</v>
      </c>
      <c r="J32" s="23">
        <f>H32-I32</f>
        <v>-6887</v>
      </c>
      <c r="K32" s="22">
        <f>J32/I32*100</f>
        <v>-100</v>
      </c>
      <c r="L32" s="21"/>
    </row>
    <row r="33" spans="1:12" s="20" customFormat="1" ht="24" customHeight="1">
      <c r="A33" s="29" t="s">
        <v>12</v>
      </c>
      <c r="B33" s="24">
        <v>3500</v>
      </c>
      <c r="C33" s="28">
        <v>368</v>
      </c>
      <c r="D33" s="27">
        <f>C33/B33*100</f>
        <v>10.514285714285714</v>
      </c>
      <c r="E33" s="24"/>
      <c r="F33" s="26"/>
      <c r="G33" s="22"/>
      <c r="H33" s="25">
        <v>48</v>
      </c>
      <c r="I33" s="24"/>
      <c r="J33" s="23">
        <f>H33-I33</f>
        <v>48</v>
      </c>
      <c r="K33" s="22"/>
      <c r="L33" s="21"/>
    </row>
    <row r="34" spans="1:12" s="1" customFormat="1" ht="24" customHeight="1" thickBot="1">
      <c r="A34" s="19" t="s">
        <v>11</v>
      </c>
      <c r="B34" s="15">
        <f>B30+B31+B33</f>
        <v>387675</v>
      </c>
      <c r="C34" s="18">
        <f>C30+C31+C33</f>
        <v>68631</v>
      </c>
      <c r="D34" s="17">
        <f>C34/B34*100</f>
        <v>17.703230798994003</v>
      </c>
      <c r="E34" s="15">
        <f>E30+E31+E33</f>
        <v>122002</v>
      </c>
      <c r="F34" s="16">
        <f>C34-E34</f>
        <v>-53371</v>
      </c>
      <c r="G34" s="12">
        <f>F34/E34*100</f>
        <v>-43.746004163866168</v>
      </c>
      <c r="H34" s="15">
        <f>H30+H31+H33</f>
        <v>17607</v>
      </c>
      <c r="I34" s="14">
        <f>I30+I31+I33</f>
        <v>22535</v>
      </c>
      <c r="J34" s="13">
        <f>H34-I34</f>
        <v>-4928</v>
      </c>
      <c r="K34" s="12">
        <f>J34/I34*100</f>
        <v>-21.86820501442201</v>
      </c>
      <c r="L34" s="11"/>
    </row>
    <row r="35" spans="1:12" s="1" customFormat="1">
      <c r="A35" s="10"/>
      <c r="B35" s="9"/>
      <c r="C35" s="9"/>
      <c r="D35" s="9"/>
      <c r="E35" s="9"/>
      <c r="F35" s="5"/>
      <c r="G35" s="5"/>
      <c r="H35" s="4"/>
      <c r="I35" s="3"/>
      <c r="J35" s="2"/>
      <c r="K35" s="2"/>
      <c r="L35" s="2" t="s">
        <v>10</v>
      </c>
    </row>
    <row r="44" spans="1:12" s="1" customFormat="1">
      <c r="A44" s="2"/>
      <c r="B44" s="2"/>
      <c r="C44" s="7"/>
      <c r="D44" s="6"/>
      <c r="E44" s="5"/>
      <c r="F44" s="5"/>
      <c r="G44" s="5"/>
      <c r="H44" s="8" t="s">
        <v>9</v>
      </c>
      <c r="I44" s="3"/>
      <c r="J44" s="2"/>
      <c r="K44" s="2"/>
      <c r="L44" s="2"/>
    </row>
  </sheetData>
  <mergeCells count="2">
    <mergeCell ref="A1:L1"/>
    <mergeCell ref="A35:E35"/>
  </mergeCells>
  <phoneticPr fontId="1" type="noConversion"/>
  <printOptions horizontalCentered="1"/>
  <pageMargins left="0.31496062992125984" right="0.35433070866141736" top="0.74803149606299213" bottom="0.74803149606299213" header="0.31496062992125984" footer="0.31496062992125984"/>
  <pageSetup paperSize="8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2022年6月 </vt:lpstr>
      <vt:lpstr>Sheet1</vt:lpstr>
      <vt:lpstr>Sheet2</vt:lpstr>
      <vt:lpstr>Sheet3</vt:lpstr>
      <vt:lpstr>'2022年6月 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2022-07-07T03:00:09Z</dcterms:modified>
</cp:coreProperties>
</file>