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7月份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calcPr calcId="124519" iterate="1"/>
</workbook>
</file>

<file path=xl/calcChain.xml><?xml version="1.0" encoding="utf-8"?>
<calcChain xmlns="http://schemas.openxmlformats.org/spreadsheetml/2006/main">
  <c r="B6" i="4"/>
  <c r="G6"/>
  <c r="I6"/>
  <c r="J6" s="1"/>
  <c r="K6"/>
  <c r="L6"/>
  <c r="M6" s="1"/>
  <c r="N6" s="1"/>
  <c r="B7"/>
  <c r="I7"/>
  <c r="J7" s="1"/>
  <c r="B8"/>
  <c r="G8" s="1"/>
  <c r="I8"/>
  <c r="J8" s="1"/>
  <c r="K8"/>
  <c r="L8"/>
  <c r="M8"/>
  <c r="N8" s="1"/>
  <c r="B9"/>
  <c r="G9" s="1"/>
  <c r="I9"/>
  <c r="J9" s="1"/>
  <c r="K9"/>
  <c r="L9"/>
  <c r="M9"/>
  <c r="N9" s="1"/>
  <c r="B10"/>
  <c r="G10" s="1"/>
  <c r="I10"/>
  <c r="J10" s="1"/>
  <c r="K10"/>
  <c r="L10"/>
  <c r="M10"/>
  <c r="N10" s="1"/>
  <c r="B11"/>
  <c r="G11" s="1"/>
  <c r="I11"/>
  <c r="J11" s="1"/>
  <c r="K11"/>
  <c r="L11"/>
  <c r="M11"/>
  <c r="N11" s="1"/>
  <c r="B12"/>
  <c r="G12" s="1"/>
  <c r="I12"/>
  <c r="J12" s="1"/>
  <c r="K12"/>
  <c r="L12"/>
  <c r="M12"/>
  <c r="N12" s="1"/>
  <c r="B13"/>
  <c r="G13" s="1"/>
  <c r="I13"/>
  <c r="J13" s="1"/>
  <c r="K13"/>
  <c r="L13"/>
  <c r="M13"/>
  <c r="N13" s="1"/>
  <c r="B14"/>
  <c r="G14" s="1"/>
  <c r="I14"/>
  <c r="J14" s="1"/>
  <c r="K14"/>
  <c r="L14"/>
  <c r="M14"/>
  <c r="N14" s="1"/>
  <c r="B15"/>
  <c r="G15" s="1"/>
  <c r="I15"/>
  <c r="J15" s="1"/>
  <c r="K15"/>
  <c r="L15"/>
  <c r="M15"/>
  <c r="N15" s="1"/>
  <c r="B16"/>
  <c r="G16" s="1"/>
  <c r="I16"/>
  <c r="J16" s="1"/>
  <c r="K16"/>
  <c r="L16"/>
  <c r="M16"/>
  <c r="N16" s="1"/>
  <c r="B17"/>
  <c r="G17" s="1"/>
  <c r="I17"/>
  <c r="J17" s="1"/>
  <c r="K17"/>
  <c r="L17"/>
  <c r="M17"/>
  <c r="N17" s="1"/>
  <c r="B18"/>
  <c r="G18" s="1"/>
  <c r="I18"/>
  <c r="J18" s="1"/>
  <c r="K18"/>
  <c r="L18"/>
  <c r="M18"/>
  <c r="N18" s="1"/>
  <c r="B19"/>
  <c r="G19" s="1"/>
  <c r="I19"/>
  <c r="J19" s="1"/>
  <c r="K19"/>
  <c r="L19"/>
  <c r="M19"/>
  <c r="N19" s="1"/>
  <c r="B20"/>
  <c r="I20"/>
  <c r="K20"/>
  <c r="B21"/>
  <c r="G21" s="1"/>
  <c r="I21"/>
  <c r="J21"/>
  <c r="K21"/>
  <c r="M21" s="1"/>
  <c r="N21" s="1"/>
  <c r="L21"/>
  <c r="B22"/>
  <c r="G22" s="1"/>
  <c r="I22"/>
  <c r="J22"/>
  <c r="K22"/>
  <c r="M22" s="1"/>
  <c r="N22" s="1"/>
  <c r="L22"/>
  <c r="B23"/>
  <c r="G23" s="1"/>
  <c r="I23"/>
  <c r="J23"/>
  <c r="B24"/>
  <c r="G24" s="1"/>
  <c r="I24"/>
  <c r="J24"/>
  <c r="K24"/>
  <c r="M24" s="1"/>
  <c r="N24" s="1"/>
  <c r="L24"/>
  <c r="B25"/>
  <c r="G25" s="1"/>
  <c r="I25"/>
  <c r="J25"/>
  <c r="L25"/>
  <c r="M25" s="1"/>
  <c r="N25" s="1"/>
  <c r="B26"/>
  <c r="G26" s="1"/>
  <c r="B27"/>
  <c r="G27" s="1"/>
  <c r="B28"/>
  <c r="G28" s="1"/>
  <c r="I28"/>
  <c r="J28" s="1"/>
  <c r="K28"/>
  <c r="M28" s="1"/>
  <c r="N28" s="1"/>
  <c r="L28"/>
  <c r="B29"/>
  <c r="C29"/>
  <c r="D29"/>
  <c r="D33" s="1"/>
  <c r="E29"/>
  <c r="F29"/>
  <c r="I29" s="1"/>
  <c r="J29" s="1"/>
  <c r="G29"/>
  <c r="H29"/>
  <c r="H33" s="1"/>
  <c r="K29"/>
  <c r="M29" s="1"/>
  <c r="N29" s="1"/>
  <c r="L29"/>
  <c r="L33" s="1"/>
  <c r="M33" s="1"/>
  <c r="N33" s="1"/>
  <c r="G30"/>
  <c r="I30"/>
  <c r="J30" s="1"/>
  <c r="K30"/>
  <c r="M30" s="1"/>
  <c r="N30" s="1"/>
  <c r="L30"/>
  <c r="G31"/>
  <c r="I31"/>
  <c r="J31" s="1"/>
  <c r="K31"/>
  <c r="L31"/>
  <c r="M31"/>
  <c r="N31" s="1"/>
  <c r="G32"/>
  <c r="L32"/>
  <c r="B33"/>
  <c r="C33"/>
  <c r="E33"/>
  <c r="F33"/>
  <c r="G33" s="1"/>
  <c r="K33"/>
  <c r="I33" l="1"/>
  <c r="J33" s="1"/>
</calcChain>
</file>

<file path=xl/sharedStrings.xml><?xml version="1.0" encoding="utf-8"?>
<sst xmlns="http://schemas.openxmlformats.org/spreadsheetml/2006/main" count="68" uniqueCount="55">
  <si>
    <t>支出合计</t>
  </si>
  <si>
    <t>四、债务还本支出</t>
  </si>
  <si>
    <t>三、国有资本经营支出</t>
  </si>
  <si>
    <t>二、政府性基金预算支出</t>
  </si>
  <si>
    <t>一、一般公共预算支出合计</t>
  </si>
  <si>
    <t>229、其他支出</t>
  </si>
  <si>
    <t>227、预备费</t>
    <phoneticPr fontId="8" type="noConversion"/>
  </si>
  <si>
    <t>233、债务发行费用支出</t>
  </si>
  <si>
    <t>232、债务付息支出</t>
  </si>
  <si>
    <t>224、灾害防治及应急管理支出</t>
  </si>
  <si>
    <t>222、粮油物资储备支出</t>
  </si>
  <si>
    <t>221、住房保障支出</t>
  </si>
  <si>
    <t>220、自然资源海洋气象等支出</t>
  </si>
  <si>
    <t>消化历年农合改制资金挂账</t>
    <phoneticPr fontId="8" type="noConversion"/>
  </si>
  <si>
    <t>217、金融支出</t>
  </si>
  <si>
    <t>216、商业服务业等支出</t>
  </si>
  <si>
    <t>215、资源勘探信息等支出</t>
  </si>
  <si>
    <t>其中：消化历年历年公路建设资金1.4亿元，政府债券资金支出3亿元</t>
    <phoneticPr fontId="8" type="noConversion"/>
  </si>
  <si>
    <t>214、交通运输支出</t>
  </si>
  <si>
    <t>213、农林水支出</t>
  </si>
  <si>
    <t>212、城乡社区支出</t>
  </si>
  <si>
    <t>211、节能环保支出</t>
  </si>
  <si>
    <t>210、卫生健康支出</t>
  </si>
  <si>
    <t>208、社会保障和就业支出</t>
  </si>
  <si>
    <t>207、文化体育与传媒支出</t>
  </si>
  <si>
    <t>206、科学技术支出</t>
  </si>
  <si>
    <t>205、教育支出</t>
  </si>
  <si>
    <t>204、公共安全支出</t>
  </si>
  <si>
    <t>203、国防支出</t>
  </si>
  <si>
    <t>201、一般公共服务支出</t>
  </si>
  <si>
    <t>(减)%</t>
  </si>
  <si>
    <t>减额</t>
  </si>
  <si>
    <t>完成</t>
  </si>
  <si>
    <t>数</t>
  </si>
  <si>
    <t>%</t>
  </si>
  <si>
    <t>本级安排</t>
  </si>
  <si>
    <t>上级补助</t>
  </si>
  <si>
    <t>上年结转</t>
  </si>
  <si>
    <t>备    注</t>
  </si>
  <si>
    <t>同月增</t>
  </si>
  <si>
    <t>同月</t>
  </si>
  <si>
    <t>同期增</t>
  </si>
  <si>
    <t>同期</t>
  </si>
  <si>
    <t>预算</t>
  </si>
  <si>
    <t>预 算</t>
  </si>
  <si>
    <t>支  出 项  目</t>
  </si>
  <si>
    <t>比上年</t>
  </si>
  <si>
    <t>上年</t>
  </si>
  <si>
    <t>本月</t>
  </si>
  <si>
    <t>占年</t>
  </si>
  <si>
    <r>
      <t>累</t>
    </r>
    <r>
      <rPr>
        <sz val="11"/>
        <color theme="1"/>
        <rFont val="宋体"/>
        <family val="2"/>
        <charset val="134"/>
        <scheme val="minor"/>
      </rPr>
      <t>计</t>
    </r>
  </si>
  <si>
    <t>年度预算计划</t>
  </si>
  <si>
    <t>年 初</t>
  </si>
  <si>
    <t xml:space="preserve"> 单位：万元</t>
  </si>
  <si>
    <t xml:space="preserve"> 陆 丰 市 2022 年 7 月 财 政 预 算 支 出 完 成 情 况 表</t>
    <phoneticPr fontId="8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</si>
</sst>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_);[Red]\(#,##0\)"/>
    <numFmt numFmtId="178" formatCode="0.00_);[Red]\(0.00\)"/>
    <numFmt numFmtId="179" formatCode="0_);[Red]\(0\)"/>
    <numFmt numFmtId="180" formatCode="#,##0.00_ "/>
    <numFmt numFmtId="181" formatCode="#,##0.0_);[Red]\(#,##0.0\)"/>
    <numFmt numFmtId="182" formatCode="#,##0.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4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17">
    <xf numFmtId="0" fontId="0" fillId="0" borderId="0" xfId="0">
      <alignment vertical="center"/>
    </xf>
    <xf numFmtId="0" fontId="2" fillId="0" borderId="0" xfId="1" applyBorder="1"/>
    <xf numFmtId="176" fontId="2" fillId="0" borderId="0" xfId="1" applyNumberFormat="1" applyBorder="1"/>
    <xf numFmtId="176" fontId="2" fillId="0" borderId="0" xfId="1" applyNumberFormat="1" applyFill="1" applyBorder="1"/>
    <xf numFmtId="0" fontId="2" fillId="0" borderId="0" xfId="1" applyFill="1" applyBorder="1"/>
    <xf numFmtId="177" fontId="2" fillId="0" borderId="0" xfId="1" applyNumberFormat="1" applyFont="1" applyFill="1" applyBorder="1"/>
    <xf numFmtId="0" fontId="2" fillId="0" borderId="0" xfId="1" applyFont="1" applyFill="1" applyBorder="1"/>
    <xf numFmtId="178" fontId="2" fillId="0" borderId="0" xfId="1" applyNumberFormat="1" applyFill="1" applyBorder="1"/>
    <xf numFmtId="0" fontId="2" fillId="0" borderId="0" xfId="1" applyBorder="1" applyAlignment="1">
      <alignment horizontal="right"/>
    </xf>
    <xf numFmtId="0" fontId="2" fillId="0" borderId="0" xfId="1" applyBorder="1" applyAlignment="1">
      <alignment horizontal="center"/>
    </xf>
    <xf numFmtId="176" fontId="2" fillId="0" borderId="0" xfId="1" applyNumberFormat="1" applyBorder="1" applyAlignment="1">
      <alignment horizontal="center"/>
    </xf>
    <xf numFmtId="176" fontId="2" fillId="0" borderId="0" xfId="1" applyNumberFormat="1" applyFill="1" applyBorder="1" applyAlignment="1">
      <alignment horizontal="center"/>
    </xf>
    <xf numFmtId="0" fontId="2" fillId="0" borderId="0" xfId="1" applyFill="1" applyBorder="1" applyAlignment="1">
      <alignment horizontal="center"/>
    </xf>
    <xf numFmtId="177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78" fontId="2" fillId="0" borderId="0" xfId="1" applyNumberFormat="1" applyFill="1" applyBorder="1" applyAlignment="1">
      <alignment horizontal="center"/>
    </xf>
    <xf numFmtId="178" fontId="2" fillId="0" borderId="0" xfId="1" applyNumberFormat="1" applyFill="1" applyBorder="1" applyAlignment="1">
      <alignment horizontal="left"/>
    </xf>
    <xf numFmtId="31" fontId="2" fillId="0" borderId="0" xfId="1" applyNumberFormat="1" applyBorder="1" applyAlignment="1">
      <alignment horizontal="left"/>
    </xf>
    <xf numFmtId="0" fontId="3" fillId="0" borderId="0" xfId="1" applyFont="1" applyBorder="1" applyAlignment="1">
      <alignment horizontal="centerContinuous"/>
    </xf>
    <xf numFmtId="176" fontId="3" fillId="0" borderId="0" xfId="1" applyNumberFormat="1" applyFont="1" applyBorder="1" applyAlignment="1">
      <alignment horizontal="centerContinuous"/>
    </xf>
    <xf numFmtId="176" fontId="3" fillId="0" borderId="0" xfId="1" applyNumberFormat="1" applyFont="1" applyFill="1" applyBorder="1" applyAlignment="1">
      <alignment horizontal="centerContinuous"/>
    </xf>
    <xf numFmtId="0" fontId="3" fillId="0" borderId="0" xfId="1" applyFont="1" applyFill="1" applyBorder="1" applyAlignment="1">
      <alignment horizontal="centerContinuous"/>
    </xf>
    <xf numFmtId="177" fontId="3" fillId="0" borderId="0" xfId="1" applyNumberFormat="1" applyFont="1" applyFill="1" applyBorder="1" applyAlignment="1">
      <alignment horizontal="centerContinuous"/>
    </xf>
    <xf numFmtId="178" fontId="3" fillId="0" borderId="0" xfId="1" applyNumberFormat="1" applyFont="1" applyFill="1" applyBorder="1" applyAlignment="1">
      <alignment horizontal="centerContinuous"/>
    </xf>
    <xf numFmtId="0" fontId="2" fillId="0" borderId="0" xfId="1"/>
    <xf numFmtId="0" fontId="2" fillId="0" borderId="0" xfId="1" applyFill="1"/>
    <xf numFmtId="177" fontId="4" fillId="0" borderId="0" xfId="1" applyNumberFormat="1" applyFont="1" applyBorder="1"/>
    <xf numFmtId="176" fontId="2" fillId="0" borderId="0" xfId="1" applyNumberFormat="1" applyFill="1"/>
    <xf numFmtId="176" fontId="2" fillId="0" borderId="0" xfId="1" applyNumberFormat="1" applyFont="1" applyFill="1"/>
    <xf numFmtId="177" fontId="2" fillId="0" borderId="0" xfId="1" applyNumberFormat="1" applyFont="1" applyFill="1"/>
    <xf numFmtId="177" fontId="2" fillId="0" borderId="0" xfId="1" applyNumberFormat="1" applyFill="1"/>
    <xf numFmtId="0" fontId="4" fillId="0" borderId="0" xfId="1" applyFont="1" applyFill="1" applyBorder="1" applyAlignment="1">
      <alignment horizontal="left" vertical="center"/>
    </xf>
    <xf numFmtId="0" fontId="2" fillId="0" borderId="1" xfId="1" applyBorder="1"/>
    <xf numFmtId="179" fontId="4" fillId="0" borderId="2" xfId="1" applyNumberFormat="1" applyFont="1" applyBorder="1" applyAlignment="1">
      <alignment horizontal="center" vertical="center"/>
    </xf>
    <xf numFmtId="180" fontId="4" fillId="0" borderId="3" xfId="1" applyNumberFormat="1" applyFont="1" applyBorder="1"/>
    <xf numFmtId="176" fontId="4" fillId="0" borderId="3" xfId="1" applyNumberFormat="1" applyFont="1" applyBorder="1"/>
    <xf numFmtId="176" fontId="5" fillId="0" borderId="3" xfId="1" applyNumberFormat="1" applyFont="1" applyFill="1" applyBorder="1"/>
    <xf numFmtId="176" fontId="4" fillId="0" borderId="3" xfId="1" applyNumberFormat="1" applyFont="1" applyFill="1" applyBorder="1"/>
    <xf numFmtId="180" fontId="4" fillId="0" borderId="3" xfId="1" applyNumberFormat="1" applyFont="1" applyFill="1" applyBorder="1"/>
    <xf numFmtId="181" fontId="2" fillId="0" borderId="4" xfId="1" applyNumberFormat="1" applyFont="1" applyFill="1" applyBorder="1"/>
    <xf numFmtId="177" fontId="4" fillId="0" borderId="3" xfId="1" applyNumberFormat="1" applyFont="1" applyFill="1" applyBorder="1"/>
    <xf numFmtId="177" fontId="4" fillId="0" borderId="5" xfId="1" applyNumberFormat="1" applyFont="1" applyFill="1" applyBorder="1"/>
    <xf numFmtId="0" fontId="4" fillId="0" borderId="6" xfId="1" applyFont="1" applyBorder="1" applyAlignment="1">
      <alignment horizontal="center"/>
    </xf>
    <xf numFmtId="0" fontId="2" fillId="0" borderId="7" xfId="1" applyFill="1" applyBorder="1" applyAlignment="1">
      <alignment horizontal="center" vertical="center"/>
    </xf>
    <xf numFmtId="180" fontId="4" fillId="0" borderId="4" xfId="1" applyNumberFormat="1" applyFont="1" applyBorder="1"/>
    <xf numFmtId="176" fontId="4" fillId="0" borderId="4" xfId="1" applyNumberFormat="1" applyFont="1" applyBorder="1"/>
    <xf numFmtId="176" fontId="4" fillId="0" borderId="4" xfId="1" applyNumberFormat="1" applyFont="1" applyFill="1" applyBorder="1"/>
    <xf numFmtId="180" fontId="4" fillId="0" borderId="4" xfId="1" applyNumberFormat="1" applyFont="1" applyFill="1" applyBorder="1"/>
    <xf numFmtId="177" fontId="4" fillId="0" borderId="8" xfId="1" applyNumberFormat="1" applyFont="1" applyFill="1" applyBorder="1"/>
    <xf numFmtId="0" fontId="2" fillId="0" borderId="8" xfId="1" applyFont="1" applyFill="1" applyBorder="1"/>
    <xf numFmtId="177" fontId="4" fillId="0" borderId="9" xfId="1" applyNumberFormat="1" applyFont="1" applyFill="1" applyBorder="1"/>
    <xf numFmtId="0" fontId="4" fillId="0" borderId="10" xfId="1" applyFont="1" applyFill="1" applyBorder="1"/>
    <xf numFmtId="0" fontId="2" fillId="0" borderId="11" xfId="1" applyBorder="1" applyAlignment="1">
      <alignment horizontal="center" vertical="center"/>
    </xf>
    <xf numFmtId="0" fontId="2" fillId="0" borderId="4" xfId="1" applyFont="1" applyFill="1" applyBorder="1"/>
    <xf numFmtId="0" fontId="4" fillId="0" borderId="12" xfId="1" applyFont="1" applyBorder="1"/>
    <xf numFmtId="0" fontId="4" fillId="0" borderId="0" xfId="1" applyFont="1" applyBorder="1"/>
    <xf numFmtId="0" fontId="6" fillId="0" borderId="11" xfId="1" applyFont="1" applyBorder="1" applyAlignment="1">
      <alignment horizontal="center" vertical="center"/>
    </xf>
    <xf numFmtId="177" fontId="4" fillId="0" borderId="4" xfId="1" applyNumberFormat="1" applyFont="1" applyFill="1" applyBorder="1"/>
    <xf numFmtId="181" fontId="4" fillId="0" borderId="4" xfId="1" applyNumberFormat="1" applyFont="1" applyFill="1" applyBorder="1"/>
    <xf numFmtId="0" fontId="4" fillId="0" borderId="12" xfId="1" applyFont="1" applyBorder="1" applyAlignment="1">
      <alignment horizontal="left"/>
    </xf>
    <xf numFmtId="0" fontId="7" fillId="0" borderId="11" xfId="1" applyFont="1" applyBorder="1" applyAlignment="1">
      <alignment horizontal="center" vertical="center"/>
    </xf>
    <xf numFmtId="180" fontId="2" fillId="0" borderId="4" xfId="1" applyNumberFormat="1" applyBorder="1"/>
    <xf numFmtId="176" fontId="2" fillId="0" borderId="4" xfId="1" applyNumberFormat="1" applyFont="1" applyBorder="1"/>
    <xf numFmtId="177" fontId="2" fillId="0" borderId="4" xfId="1" applyNumberFormat="1" applyFont="1" applyFill="1" applyBorder="1"/>
    <xf numFmtId="180" fontId="2" fillId="0" borderId="4" xfId="1" applyNumberFormat="1" applyFill="1" applyBorder="1"/>
    <xf numFmtId="176" fontId="2" fillId="0" borderId="4" xfId="1" applyNumberFormat="1" applyFont="1" applyFill="1" applyBorder="1"/>
    <xf numFmtId="180" fontId="2" fillId="0" borderId="4" xfId="1" applyNumberFormat="1" applyFont="1" applyFill="1" applyBorder="1"/>
    <xf numFmtId="177" fontId="2" fillId="0" borderId="9" xfId="1" applyNumberFormat="1" applyFill="1" applyBorder="1"/>
    <xf numFmtId="0" fontId="2" fillId="0" borderId="12" xfId="1" applyBorder="1"/>
    <xf numFmtId="0" fontId="7" fillId="0" borderId="11" xfId="1" applyFont="1" applyFill="1" applyBorder="1" applyAlignment="1">
      <alignment horizontal="center" vertical="center"/>
    </xf>
    <xf numFmtId="0" fontId="2" fillId="0" borderId="12" xfId="1" applyFill="1" applyBorder="1"/>
    <xf numFmtId="0" fontId="9" fillId="0" borderId="11" xfId="1" applyFont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 wrapText="1"/>
    </xf>
    <xf numFmtId="180" fontId="2" fillId="0" borderId="4" xfId="1" applyNumberFormat="1" applyBorder="1" applyAlignment="1">
      <alignment horizontal="right" vertical="center"/>
    </xf>
    <xf numFmtId="176" fontId="2" fillId="0" borderId="4" xfId="1" applyNumberFormat="1" applyFont="1" applyBorder="1" applyAlignment="1">
      <alignment horizontal="right" vertical="center"/>
    </xf>
    <xf numFmtId="180" fontId="2" fillId="0" borderId="4" xfId="1" applyNumberForma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81" fontId="2" fillId="0" borderId="4" xfId="1" applyNumberFormat="1" applyFont="1" applyFill="1" applyBorder="1" applyAlignment="1">
      <alignment horizontal="right" vertical="center"/>
    </xf>
    <xf numFmtId="177" fontId="2" fillId="0" borderId="4" xfId="1" applyNumberFormat="1" applyFont="1" applyFill="1" applyBorder="1" applyAlignment="1">
      <alignment horizontal="right" vertical="center"/>
    </xf>
    <xf numFmtId="180" fontId="2" fillId="0" borderId="4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right" vertical="center"/>
    </xf>
    <xf numFmtId="177" fontId="2" fillId="0" borderId="9" xfId="1" applyNumberFormat="1" applyFill="1" applyBorder="1" applyAlignment="1">
      <alignment horizontal="right" vertical="center"/>
    </xf>
    <xf numFmtId="0" fontId="2" fillId="0" borderId="12" xfId="1" applyBorder="1" applyAlignment="1">
      <alignment horizontal="left" vertical="center"/>
    </xf>
    <xf numFmtId="0" fontId="9" fillId="0" borderId="11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2" fillId="0" borderId="13" xfId="1" applyBorder="1" applyAlignment="1">
      <alignment horizontal="center"/>
    </xf>
    <xf numFmtId="182" fontId="2" fillId="0" borderId="9" xfId="1" applyNumberFormat="1" applyBorder="1" applyAlignment="1">
      <alignment horizontal="center"/>
    </xf>
    <xf numFmtId="176" fontId="2" fillId="0" borderId="9" xfId="1" applyNumberFormat="1" applyBorder="1" applyAlignment="1">
      <alignment horizontal="center"/>
    </xf>
    <xf numFmtId="176" fontId="2" fillId="0" borderId="9" xfId="1" applyNumberFormat="1" applyFill="1" applyBorder="1" applyAlignment="1">
      <alignment horizontal="center"/>
    </xf>
    <xf numFmtId="0" fontId="2" fillId="0" borderId="9" xfId="1" applyFill="1" applyBorder="1" applyAlignment="1">
      <alignment horizontal="center"/>
    </xf>
    <xf numFmtId="177" fontId="2" fillId="0" borderId="9" xfId="1" applyNumberFormat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178" fontId="2" fillId="0" borderId="9" xfId="1" applyNumberFormat="1" applyFont="1" applyFill="1" applyBorder="1" applyAlignment="1">
      <alignment horizontal="center"/>
    </xf>
    <xf numFmtId="0" fontId="2" fillId="0" borderId="15" xfId="1" applyBorder="1" applyAlignment="1">
      <alignment horizontal="center"/>
    </xf>
    <xf numFmtId="0" fontId="2" fillId="0" borderId="16" xfId="1" applyBorder="1" applyAlignment="1">
      <alignment horizontal="center"/>
    </xf>
    <xf numFmtId="182" fontId="2" fillId="0" borderId="17" xfId="1" applyNumberFormat="1" applyBorder="1" applyAlignment="1">
      <alignment horizontal="center"/>
    </xf>
    <xf numFmtId="176" fontId="2" fillId="0" borderId="17" xfId="1" applyNumberFormat="1" applyBorder="1" applyAlignment="1">
      <alignment horizontal="center"/>
    </xf>
    <xf numFmtId="176" fontId="2" fillId="0" borderId="17" xfId="1" applyNumberFormat="1" applyFill="1" applyBorder="1" applyAlignment="1">
      <alignment horizontal="center"/>
    </xf>
    <xf numFmtId="0" fontId="2" fillId="0" borderId="17" xfId="1" applyFill="1" applyBorder="1" applyAlignment="1">
      <alignment horizontal="center"/>
    </xf>
    <xf numFmtId="177" fontId="2" fillId="0" borderId="17" xfId="1" applyNumberFormat="1" applyFill="1" applyBorder="1" applyAlignment="1">
      <alignment horizontal="center"/>
    </xf>
    <xf numFmtId="0" fontId="2" fillId="0" borderId="14" xfId="1" applyFont="1" applyFill="1" applyBorder="1" applyAlignment="1">
      <alignment horizontal="center" vertical="center"/>
    </xf>
    <xf numFmtId="178" fontId="2" fillId="0" borderId="17" xfId="1" applyNumberFormat="1" applyFont="1" applyFill="1" applyBorder="1" applyAlignment="1">
      <alignment horizontal="center" vertical="center"/>
    </xf>
    <xf numFmtId="0" fontId="2" fillId="0" borderId="18" xfId="1" applyBorder="1" applyAlignment="1">
      <alignment horizontal="center"/>
    </xf>
    <xf numFmtId="0" fontId="2" fillId="0" borderId="19" xfId="1" applyBorder="1" applyAlignment="1">
      <alignment horizontal="center"/>
    </xf>
    <xf numFmtId="182" fontId="2" fillId="0" borderId="20" xfId="1" applyNumberFormat="1" applyBorder="1" applyAlignment="1">
      <alignment horizontal="center"/>
    </xf>
    <xf numFmtId="176" fontId="2" fillId="0" borderId="20" xfId="1" applyNumberFormat="1" applyBorder="1" applyAlignment="1">
      <alignment horizontal="center"/>
    </xf>
    <xf numFmtId="176" fontId="2" fillId="0" borderId="20" xfId="1" applyNumberFormat="1" applyFill="1" applyBorder="1" applyAlignment="1">
      <alignment horizontal="center"/>
    </xf>
    <xf numFmtId="0" fontId="2" fillId="0" borderId="20" xfId="1" applyFill="1" applyBorder="1" applyAlignment="1">
      <alignment horizontal="center"/>
    </xf>
    <xf numFmtId="177" fontId="2" fillId="0" borderId="20" xfId="1" applyNumberFormat="1" applyFill="1" applyBorder="1" applyAlignment="1">
      <alignment horizontal="center"/>
    </xf>
    <xf numFmtId="0" fontId="2" fillId="0" borderId="21" xfId="1" applyFont="1" applyFill="1" applyBorder="1" applyAlignment="1">
      <alignment horizontal="center" vertical="center"/>
    </xf>
    <xf numFmtId="178" fontId="2" fillId="0" borderId="20" xfId="1" applyNumberFormat="1" applyFont="1" applyFill="1" applyBorder="1" applyAlignment="1">
      <alignment horizontal="center"/>
    </xf>
    <xf numFmtId="0" fontId="2" fillId="0" borderId="22" xfId="1" applyBorder="1" applyAlignment="1">
      <alignment horizontal="center"/>
    </xf>
    <xf numFmtId="182" fontId="11" fillId="0" borderId="0" xfId="1" applyNumberFormat="1" applyFont="1" applyBorder="1"/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5253;&#25919;&#24220;&#25253;&#34920;&#25903;&#2098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月份"/>
      <sheetName val="2月份"/>
      <sheetName val="3月份 "/>
      <sheetName val="4月份"/>
      <sheetName val="5月份"/>
      <sheetName val="6月份 "/>
    </sheetNames>
    <sheetDataSet>
      <sheetData sheetId="0"/>
      <sheetData sheetId="1"/>
      <sheetData sheetId="2"/>
      <sheetData sheetId="3"/>
      <sheetData sheetId="4"/>
      <sheetData sheetId="5">
        <row r="6">
          <cell r="F6">
            <v>42196</v>
          </cell>
          <cell r="H6">
            <v>36015</v>
          </cell>
        </row>
        <row r="8">
          <cell r="F8">
            <v>19414</v>
          </cell>
          <cell r="H8">
            <v>29090</v>
          </cell>
        </row>
        <row r="9">
          <cell r="F9">
            <v>93107</v>
          </cell>
          <cell r="H9">
            <v>152104</v>
          </cell>
        </row>
        <row r="10">
          <cell r="F10">
            <v>3376</v>
          </cell>
          <cell r="H10">
            <v>6352</v>
          </cell>
        </row>
        <row r="11">
          <cell r="F11">
            <v>2946</v>
          </cell>
          <cell r="H11">
            <v>11426</v>
          </cell>
        </row>
        <row r="12">
          <cell r="F12">
            <v>91888</v>
          </cell>
          <cell r="H12">
            <v>69097</v>
          </cell>
        </row>
        <row r="13">
          <cell r="F13">
            <v>105776</v>
          </cell>
          <cell r="H13">
            <v>106328</v>
          </cell>
        </row>
        <row r="14">
          <cell r="F14">
            <v>2754</v>
          </cell>
          <cell r="H14">
            <v>2509</v>
          </cell>
        </row>
        <row r="15">
          <cell r="F15">
            <v>21390</v>
          </cell>
          <cell r="H15">
            <v>15416</v>
          </cell>
        </row>
        <row r="16">
          <cell r="F16">
            <v>41631</v>
          </cell>
          <cell r="H16">
            <v>69249</v>
          </cell>
        </row>
        <row r="17">
          <cell r="F17">
            <v>56881</v>
          </cell>
          <cell r="H17">
            <v>15066</v>
          </cell>
        </row>
        <row r="18">
          <cell r="F18">
            <v>186</v>
          </cell>
          <cell r="H18">
            <v>341</v>
          </cell>
        </row>
        <row r="19">
          <cell r="F19">
            <v>800</v>
          </cell>
          <cell r="H19">
            <v>774</v>
          </cell>
        </row>
        <row r="20">
          <cell r="F20">
            <v>11800</v>
          </cell>
        </row>
        <row r="21">
          <cell r="F21">
            <v>2711</v>
          </cell>
          <cell r="H21">
            <v>5170</v>
          </cell>
        </row>
        <row r="22">
          <cell r="F22">
            <v>4519</v>
          </cell>
          <cell r="H22">
            <v>5359</v>
          </cell>
        </row>
        <row r="24">
          <cell r="F24">
            <v>1782</v>
          </cell>
          <cell r="H24">
            <v>1847</v>
          </cell>
        </row>
        <row r="25">
          <cell r="H25">
            <v>940</v>
          </cell>
        </row>
        <row r="28">
          <cell r="F28">
            <v>2135</v>
          </cell>
          <cell r="H28">
            <v>1398</v>
          </cell>
        </row>
        <row r="30">
          <cell r="F30">
            <v>280378</v>
          </cell>
          <cell r="H30">
            <v>55170</v>
          </cell>
        </row>
        <row r="31">
          <cell r="F31">
            <v>489</v>
          </cell>
          <cell r="H31">
            <v>204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6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K32" sqref="K32"/>
    </sheetView>
  </sheetViews>
  <sheetFormatPr defaultColWidth="10" defaultRowHeight="15.6"/>
  <cols>
    <col min="1" max="1" width="34.6640625" style="1" customWidth="1"/>
    <col min="2" max="2" width="13.88671875" style="7" customWidth="1"/>
    <col min="3" max="3" width="12.88671875" style="6" hidden="1" customWidth="1"/>
    <col min="4" max="4" width="13.44140625" style="6" hidden="1" customWidth="1"/>
    <col min="5" max="5" width="13.77734375" style="6" hidden="1" customWidth="1"/>
    <col min="6" max="7" width="15.5546875" style="5" customWidth="1"/>
    <col min="8" max="9" width="15.5546875" style="3" customWidth="1"/>
    <col min="10" max="10" width="15.5546875" style="4" customWidth="1"/>
    <col min="11" max="12" width="15.5546875" style="3" customWidth="1"/>
    <col min="13" max="13" width="15.5546875" style="2" customWidth="1"/>
    <col min="14" max="14" width="15.5546875" style="1" customWidth="1"/>
    <col min="15" max="15" width="33.21875" style="1" customWidth="1"/>
    <col min="16" max="16384" width="10" style="1"/>
  </cols>
  <sheetData>
    <row r="1" spans="1:16" ht="31.5" customHeight="1">
      <c r="A1" s="115" t="s">
        <v>54</v>
      </c>
      <c r="B1" s="115"/>
      <c r="C1" s="115"/>
      <c r="D1" s="115"/>
      <c r="E1" s="115"/>
      <c r="F1" s="116"/>
      <c r="G1" s="116"/>
      <c r="H1" s="116"/>
      <c r="I1" s="116"/>
      <c r="J1" s="116"/>
      <c r="K1" s="116"/>
      <c r="L1" s="116"/>
      <c r="M1" s="115"/>
      <c r="N1" s="115"/>
      <c r="O1" s="115"/>
    </row>
    <row r="2" spans="1:16" ht="18" thickBot="1">
      <c r="A2" s="17">
        <v>44773</v>
      </c>
      <c r="B2" s="16"/>
      <c r="N2" s="114"/>
      <c r="O2" s="8" t="s">
        <v>53</v>
      </c>
    </row>
    <row r="3" spans="1:16" ht="16.95" customHeight="1">
      <c r="A3" s="113"/>
      <c r="B3" s="112" t="s">
        <v>52</v>
      </c>
      <c r="C3" s="111" t="s">
        <v>51</v>
      </c>
      <c r="D3" s="111"/>
      <c r="E3" s="111"/>
      <c r="F3" s="110" t="s">
        <v>50</v>
      </c>
      <c r="G3" s="109" t="s">
        <v>49</v>
      </c>
      <c r="H3" s="108" t="s">
        <v>47</v>
      </c>
      <c r="I3" s="108" t="s">
        <v>46</v>
      </c>
      <c r="J3" s="109" t="s">
        <v>46</v>
      </c>
      <c r="K3" s="108" t="s">
        <v>48</v>
      </c>
      <c r="L3" s="108" t="s">
        <v>47</v>
      </c>
      <c r="M3" s="107" t="s">
        <v>46</v>
      </c>
      <c r="N3" s="106" t="s">
        <v>46</v>
      </c>
      <c r="O3" s="105"/>
    </row>
    <row r="4" spans="1:16" ht="16.95" customHeight="1">
      <c r="A4" s="104" t="s">
        <v>45</v>
      </c>
      <c r="B4" s="103" t="s">
        <v>44</v>
      </c>
      <c r="C4" s="102"/>
      <c r="D4" s="102"/>
      <c r="E4" s="102"/>
      <c r="F4" s="101" t="s">
        <v>32</v>
      </c>
      <c r="G4" s="100" t="s">
        <v>43</v>
      </c>
      <c r="H4" s="99" t="s">
        <v>42</v>
      </c>
      <c r="I4" s="99" t="s">
        <v>41</v>
      </c>
      <c r="J4" s="100" t="s">
        <v>41</v>
      </c>
      <c r="K4" s="99" t="s">
        <v>32</v>
      </c>
      <c r="L4" s="99" t="s">
        <v>40</v>
      </c>
      <c r="M4" s="98" t="s">
        <v>39</v>
      </c>
      <c r="N4" s="97" t="s">
        <v>39</v>
      </c>
      <c r="O4" s="96" t="s">
        <v>38</v>
      </c>
    </row>
    <row r="5" spans="1:16" ht="16.95" customHeight="1">
      <c r="A5" s="95"/>
      <c r="B5" s="94" t="s">
        <v>33</v>
      </c>
      <c r="C5" s="93" t="s">
        <v>37</v>
      </c>
      <c r="D5" s="93" t="s">
        <v>36</v>
      </c>
      <c r="E5" s="93" t="s">
        <v>35</v>
      </c>
      <c r="F5" s="92" t="s">
        <v>33</v>
      </c>
      <c r="G5" s="91" t="s">
        <v>34</v>
      </c>
      <c r="H5" s="90" t="s">
        <v>32</v>
      </c>
      <c r="I5" s="90" t="s">
        <v>31</v>
      </c>
      <c r="J5" s="91" t="s">
        <v>30</v>
      </c>
      <c r="K5" s="90" t="s">
        <v>33</v>
      </c>
      <c r="L5" s="90" t="s">
        <v>32</v>
      </c>
      <c r="M5" s="89" t="s">
        <v>31</v>
      </c>
      <c r="N5" s="88" t="s">
        <v>30</v>
      </c>
      <c r="O5" s="87"/>
    </row>
    <row r="6" spans="1:16" ht="23.25" customHeight="1">
      <c r="A6" s="68" t="s">
        <v>29</v>
      </c>
      <c r="B6" s="67">
        <f>C6+D6+E6</f>
        <v>61621</v>
      </c>
      <c r="C6" s="66"/>
      <c r="D6" s="66"/>
      <c r="E6" s="66">
        <v>61621</v>
      </c>
      <c r="F6" s="63">
        <v>46901</v>
      </c>
      <c r="G6" s="39">
        <f>F6/B6*100</f>
        <v>76.112039726716546</v>
      </c>
      <c r="H6" s="63">
        <v>40654</v>
      </c>
      <c r="I6" s="65">
        <f>F6-H6</f>
        <v>6247</v>
      </c>
      <c r="J6" s="64">
        <f>I6/H6*100</f>
        <v>15.366261622472575</v>
      </c>
      <c r="K6" s="63">
        <f>F6-'[1]6月份 '!F6</f>
        <v>4705</v>
      </c>
      <c r="L6" s="63">
        <f>H6-'[1]6月份 '!H6</f>
        <v>4639</v>
      </c>
      <c r="M6" s="62">
        <f>K6-L6</f>
        <v>66</v>
      </c>
      <c r="N6" s="61">
        <f>M6/L6*100</f>
        <v>1.4227204138823022</v>
      </c>
      <c r="O6" s="86"/>
    </row>
    <row r="7" spans="1:16" ht="23.25" customHeight="1">
      <c r="A7" s="68" t="s">
        <v>28</v>
      </c>
      <c r="B7" s="67">
        <f>C7+D7+E7</f>
        <v>0</v>
      </c>
      <c r="C7" s="66"/>
      <c r="D7" s="66"/>
      <c r="E7" s="66"/>
      <c r="F7" s="63"/>
      <c r="G7" s="39"/>
      <c r="H7" s="63">
        <v>123</v>
      </c>
      <c r="I7" s="65">
        <f>F7-H7</f>
        <v>-123</v>
      </c>
      <c r="J7" s="64">
        <f>I7/H7*100</f>
        <v>-100</v>
      </c>
      <c r="K7" s="63"/>
      <c r="L7" s="63"/>
      <c r="M7" s="62"/>
      <c r="N7" s="61"/>
      <c r="O7" s="60"/>
    </row>
    <row r="8" spans="1:16" ht="23.25" customHeight="1">
      <c r="A8" s="68" t="s">
        <v>27</v>
      </c>
      <c r="B8" s="67">
        <f>C8+D8+E8</f>
        <v>56907</v>
      </c>
      <c r="C8" s="66"/>
      <c r="D8" s="66"/>
      <c r="E8" s="66">
        <v>56907</v>
      </c>
      <c r="F8" s="63">
        <v>22680</v>
      </c>
      <c r="G8" s="39">
        <f>F8/B8*100</f>
        <v>39.854499446465283</v>
      </c>
      <c r="H8" s="63">
        <v>34216</v>
      </c>
      <c r="I8" s="65">
        <f>F8-H8</f>
        <v>-11536</v>
      </c>
      <c r="J8" s="64">
        <f>I8/H8*100</f>
        <v>-33.715220949263504</v>
      </c>
      <c r="K8" s="63">
        <f>F8-'[1]6月份 '!F8</f>
        <v>3266</v>
      </c>
      <c r="L8" s="63">
        <f>H8-'[1]6月份 '!H8</f>
        <v>5126</v>
      </c>
      <c r="M8" s="62">
        <f>K8-L8</f>
        <v>-1860</v>
      </c>
      <c r="N8" s="61">
        <f>M8/L8*100</f>
        <v>-36.285602809207958</v>
      </c>
      <c r="O8" s="60"/>
    </row>
    <row r="9" spans="1:16" ht="23.25" customHeight="1">
      <c r="A9" s="68" t="s">
        <v>26</v>
      </c>
      <c r="B9" s="67">
        <f>C9+D9+E9</f>
        <v>230306</v>
      </c>
      <c r="C9" s="66"/>
      <c r="D9" s="66"/>
      <c r="E9" s="66">
        <v>230306</v>
      </c>
      <c r="F9" s="63">
        <v>106467</v>
      </c>
      <c r="G9" s="39">
        <f>F9/B9*100</f>
        <v>46.228496000972619</v>
      </c>
      <c r="H9" s="63">
        <v>159286</v>
      </c>
      <c r="I9" s="65">
        <f>F9-H9</f>
        <v>-52819</v>
      </c>
      <c r="J9" s="64">
        <f>I9/H9*100</f>
        <v>-33.159850834348283</v>
      </c>
      <c r="K9" s="63">
        <f>F9-'[1]6月份 '!F9</f>
        <v>13360</v>
      </c>
      <c r="L9" s="63">
        <f>H9-'[1]6月份 '!H9</f>
        <v>7182</v>
      </c>
      <c r="M9" s="62">
        <f>K9-L9</f>
        <v>6178</v>
      </c>
      <c r="N9" s="61">
        <f>M9/L9*100</f>
        <v>86.020607073238651</v>
      </c>
      <c r="O9" s="85"/>
      <c r="P9" s="4"/>
    </row>
    <row r="10" spans="1:16" ht="23.25" customHeight="1">
      <c r="A10" s="68" t="s">
        <v>25</v>
      </c>
      <c r="B10" s="67">
        <f>C10+D10+E10</f>
        <v>1678</v>
      </c>
      <c r="C10" s="66"/>
      <c r="D10" s="66"/>
      <c r="E10" s="66">
        <v>1678</v>
      </c>
      <c r="F10" s="63">
        <v>6588</v>
      </c>
      <c r="G10" s="39">
        <f>F10/B10*100</f>
        <v>392.61025029797378</v>
      </c>
      <c r="H10" s="63">
        <v>7368</v>
      </c>
      <c r="I10" s="65">
        <f>F10-H10</f>
        <v>-780</v>
      </c>
      <c r="J10" s="64">
        <f>I10/H10*100</f>
        <v>-10.586319218241043</v>
      </c>
      <c r="K10" s="63">
        <f>F10-'[1]6月份 '!F10</f>
        <v>3212</v>
      </c>
      <c r="L10" s="63">
        <f>H10-'[1]6月份 '!H10</f>
        <v>1016</v>
      </c>
      <c r="M10" s="62">
        <f>K10-L10</f>
        <v>2196</v>
      </c>
      <c r="N10" s="61">
        <f>M10/L10*100</f>
        <v>216.14173228346459</v>
      </c>
      <c r="O10" s="84"/>
      <c r="P10" s="4"/>
    </row>
    <row r="11" spans="1:16" ht="23.25" customHeight="1">
      <c r="A11" s="68" t="s">
        <v>24</v>
      </c>
      <c r="B11" s="67">
        <f>C11+D11+E11</f>
        <v>19936</v>
      </c>
      <c r="C11" s="66"/>
      <c r="D11" s="66"/>
      <c r="E11" s="66">
        <v>19936</v>
      </c>
      <c r="F11" s="63">
        <v>3406</v>
      </c>
      <c r="G11" s="39">
        <f>F11/B11*100</f>
        <v>17.084670947030496</v>
      </c>
      <c r="H11" s="63">
        <v>14778</v>
      </c>
      <c r="I11" s="65">
        <f>F11-H11</f>
        <v>-11372</v>
      </c>
      <c r="J11" s="64">
        <f>I11/H11*100</f>
        <v>-76.952226282311543</v>
      </c>
      <c r="K11" s="63">
        <f>F11-'[1]6月份 '!F11</f>
        <v>460</v>
      </c>
      <c r="L11" s="63">
        <f>H11-'[1]6月份 '!H11</f>
        <v>3352</v>
      </c>
      <c r="M11" s="62">
        <f>K11-L11</f>
        <v>-2892</v>
      </c>
      <c r="N11" s="61">
        <f>M11/L11*100</f>
        <v>-86.276849642004777</v>
      </c>
      <c r="O11" s="60"/>
      <c r="P11" s="4"/>
    </row>
    <row r="12" spans="1:16" ht="23.25" customHeight="1">
      <c r="A12" s="68" t="s">
        <v>23</v>
      </c>
      <c r="B12" s="67">
        <f>C12+D12+E12</f>
        <v>138253</v>
      </c>
      <c r="C12" s="66"/>
      <c r="D12" s="66"/>
      <c r="E12" s="66">
        <v>138253</v>
      </c>
      <c r="F12" s="63">
        <v>95151</v>
      </c>
      <c r="G12" s="39">
        <f>F12/B12*100</f>
        <v>68.823822991182837</v>
      </c>
      <c r="H12" s="63">
        <v>76189</v>
      </c>
      <c r="I12" s="65">
        <f>F12-H12</f>
        <v>18962</v>
      </c>
      <c r="J12" s="64">
        <f>I12/H12*100</f>
        <v>24.888107207077137</v>
      </c>
      <c r="K12" s="63">
        <f>F12-'[1]6月份 '!F12</f>
        <v>3263</v>
      </c>
      <c r="L12" s="63">
        <f>H12-'[1]6月份 '!H12</f>
        <v>7092</v>
      </c>
      <c r="M12" s="62">
        <f>K12-L12</f>
        <v>-3829</v>
      </c>
      <c r="N12" s="61">
        <f>M12/L12*100</f>
        <v>-53.990411731528489</v>
      </c>
      <c r="O12" s="60"/>
      <c r="P12" s="4"/>
    </row>
    <row r="13" spans="1:16" ht="23.25" customHeight="1">
      <c r="A13" s="68" t="s">
        <v>22</v>
      </c>
      <c r="B13" s="67">
        <f>C13+D13+E13</f>
        <v>142504</v>
      </c>
      <c r="C13" s="66"/>
      <c r="D13" s="66"/>
      <c r="E13" s="66">
        <v>142504</v>
      </c>
      <c r="F13" s="63">
        <v>107780</v>
      </c>
      <c r="G13" s="39">
        <f>F13/B13*100</f>
        <v>75.632964688710487</v>
      </c>
      <c r="H13" s="63">
        <v>109894</v>
      </c>
      <c r="I13" s="65">
        <f>F13-H13</f>
        <v>-2114</v>
      </c>
      <c r="J13" s="64">
        <f>I13/H13*100</f>
        <v>-1.9236719020146686</v>
      </c>
      <c r="K13" s="63">
        <f>F13-'[1]6月份 '!F13</f>
        <v>2004</v>
      </c>
      <c r="L13" s="63">
        <f>H13-'[1]6月份 '!H13</f>
        <v>3566</v>
      </c>
      <c r="M13" s="62">
        <f>K13-L13</f>
        <v>-1562</v>
      </c>
      <c r="N13" s="61">
        <f>M13/L13*100</f>
        <v>-43.80257992148065</v>
      </c>
      <c r="O13" s="60"/>
      <c r="P13" s="4"/>
    </row>
    <row r="14" spans="1:16" s="4" customFormat="1" ht="23.25" customHeight="1">
      <c r="A14" s="70" t="s">
        <v>21</v>
      </c>
      <c r="B14" s="67">
        <f>C14+D14+E14</f>
        <v>7144</v>
      </c>
      <c r="C14" s="66"/>
      <c r="D14" s="66"/>
      <c r="E14" s="66">
        <v>7144</v>
      </c>
      <c r="F14" s="63">
        <v>2832</v>
      </c>
      <c r="G14" s="39">
        <f>F14/B14*100</f>
        <v>39.641657334826434</v>
      </c>
      <c r="H14" s="63">
        <v>2969</v>
      </c>
      <c r="I14" s="65">
        <f>F14-H14</f>
        <v>-137</v>
      </c>
      <c r="J14" s="64">
        <f>I14/H14*100</f>
        <v>-4.6143482654092285</v>
      </c>
      <c r="K14" s="63">
        <f>F14-'[1]6月份 '!F14</f>
        <v>78</v>
      </c>
      <c r="L14" s="63">
        <f>H14-'[1]6月份 '!H14</f>
        <v>460</v>
      </c>
      <c r="M14" s="62">
        <f>K14-L14</f>
        <v>-382</v>
      </c>
      <c r="N14" s="61">
        <f>M14/L14*100</f>
        <v>-83.043478260869563</v>
      </c>
      <c r="O14" s="83"/>
    </row>
    <row r="15" spans="1:16" ht="23.25" customHeight="1">
      <c r="A15" s="68" t="s">
        <v>20</v>
      </c>
      <c r="B15" s="67">
        <f>C15+D15+E15</f>
        <v>38910</v>
      </c>
      <c r="C15" s="66"/>
      <c r="D15" s="66"/>
      <c r="E15" s="66">
        <v>38910</v>
      </c>
      <c r="F15" s="63">
        <v>22549</v>
      </c>
      <c r="G15" s="39">
        <f>F15/B15*100</f>
        <v>57.951683371883831</v>
      </c>
      <c r="H15" s="63">
        <v>17047</v>
      </c>
      <c r="I15" s="65">
        <f>F15-H15</f>
        <v>5502</v>
      </c>
      <c r="J15" s="64">
        <f>I15/H15*100</f>
        <v>32.275473690385404</v>
      </c>
      <c r="K15" s="63">
        <f>F15-'[1]6月份 '!F15</f>
        <v>1159</v>
      </c>
      <c r="L15" s="63">
        <f>H15-'[1]6月份 '!H15</f>
        <v>1631</v>
      </c>
      <c r="M15" s="62">
        <f>K15-L15</f>
        <v>-472</v>
      </c>
      <c r="N15" s="61">
        <f>M15/L15*100</f>
        <v>-28.939301042305331</v>
      </c>
      <c r="O15" s="71"/>
      <c r="P15" s="4"/>
    </row>
    <row r="16" spans="1:16" ht="23.25" customHeight="1">
      <c r="A16" s="68" t="s">
        <v>19</v>
      </c>
      <c r="B16" s="67">
        <f>C16+D16+E16</f>
        <v>119233</v>
      </c>
      <c r="C16" s="66"/>
      <c r="D16" s="66"/>
      <c r="E16" s="66">
        <v>119233</v>
      </c>
      <c r="F16" s="63">
        <v>47328</v>
      </c>
      <c r="G16" s="39">
        <f>F16/B16*100</f>
        <v>39.693708956413076</v>
      </c>
      <c r="H16" s="63">
        <v>75649</v>
      </c>
      <c r="I16" s="65">
        <f>F16-H16</f>
        <v>-28321</v>
      </c>
      <c r="J16" s="64">
        <f>I16/H16*100</f>
        <v>-37.437375246202862</v>
      </c>
      <c r="K16" s="63">
        <f>F16-'[1]6月份 '!F16</f>
        <v>5697</v>
      </c>
      <c r="L16" s="63">
        <f>H16-'[1]6月份 '!H16</f>
        <v>6400</v>
      </c>
      <c r="M16" s="62">
        <f>K16-L16</f>
        <v>-703</v>
      </c>
      <c r="N16" s="61">
        <f>M16/L16*100</f>
        <v>-10.984375</v>
      </c>
      <c r="O16" s="60"/>
      <c r="P16" s="4"/>
    </row>
    <row r="17" spans="1:16" ht="35.25" customHeight="1">
      <c r="A17" s="82" t="s">
        <v>18</v>
      </c>
      <c r="B17" s="81">
        <f>C17+D17+E17</f>
        <v>16226</v>
      </c>
      <c r="C17" s="80"/>
      <c r="D17" s="79"/>
      <c r="E17" s="79">
        <v>16226</v>
      </c>
      <c r="F17" s="78">
        <v>71070</v>
      </c>
      <c r="G17" s="77">
        <f>F17/B17*100</f>
        <v>438.00073955380253</v>
      </c>
      <c r="H17" s="63">
        <v>15922</v>
      </c>
      <c r="I17" s="76">
        <f>F17-H17</f>
        <v>55148</v>
      </c>
      <c r="J17" s="75">
        <f>I17/H17*100</f>
        <v>346.36352217058158</v>
      </c>
      <c r="K17" s="63">
        <f>F17-'[1]6月份 '!F17</f>
        <v>14189</v>
      </c>
      <c r="L17" s="63">
        <f>H17-'[1]6月份 '!H17</f>
        <v>856</v>
      </c>
      <c r="M17" s="74">
        <f>K17-L17</f>
        <v>13333</v>
      </c>
      <c r="N17" s="73">
        <f>M17/L17*100</f>
        <v>1557.5934579439252</v>
      </c>
      <c r="O17" s="72" t="s">
        <v>17</v>
      </c>
      <c r="P17" s="4"/>
    </row>
    <row r="18" spans="1:16" ht="23.25" customHeight="1">
      <c r="A18" s="68" t="s">
        <v>16</v>
      </c>
      <c r="B18" s="67">
        <f>C18+D18+E18</f>
        <v>508</v>
      </c>
      <c r="C18" s="66"/>
      <c r="D18" s="66"/>
      <c r="E18" s="66">
        <v>508</v>
      </c>
      <c r="F18" s="63">
        <v>218</v>
      </c>
      <c r="G18" s="39">
        <f>F18/B18*100</f>
        <v>42.913385826771652</v>
      </c>
      <c r="H18" s="63">
        <v>359</v>
      </c>
      <c r="I18" s="65">
        <f>F18-H18</f>
        <v>-141</v>
      </c>
      <c r="J18" s="64">
        <f>I18/H18*100</f>
        <v>-39.275766016713092</v>
      </c>
      <c r="K18" s="63">
        <f>F18-'[1]6月份 '!F18</f>
        <v>32</v>
      </c>
      <c r="L18" s="63">
        <f>H18-'[1]6月份 '!H18</f>
        <v>18</v>
      </c>
      <c r="M18" s="62">
        <f>K18-L18</f>
        <v>14</v>
      </c>
      <c r="N18" s="61">
        <f>M18/L18*100</f>
        <v>77.777777777777786</v>
      </c>
      <c r="O18" s="60"/>
      <c r="P18" s="4"/>
    </row>
    <row r="19" spans="1:16" ht="23.25" customHeight="1">
      <c r="A19" s="68" t="s">
        <v>15</v>
      </c>
      <c r="B19" s="67">
        <f>C19+D19+E19</f>
        <v>1251</v>
      </c>
      <c r="C19" s="66"/>
      <c r="D19" s="66"/>
      <c r="E19" s="66">
        <v>1251</v>
      </c>
      <c r="F19" s="63">
        <v>857</v>
      </c>
      <c r="G19" s="39">
        <f>F19/B19*100</f>
        <v>68.505195843325339</v>
      </c>
      <c r="H19" s="63">
        <v>830</v>
      </c>
      <c r="I19" s="65">
        <f>F19-H19</f>
        <v>27</v>
      </c>
      <c r="J19" s="64">
        <f>I19/H19*100</f>
        <v>3.2530120481927707</v>
      </c>
      <c r="K19" s="63">
        <f>F19-'[1]6月份 '!F19</f>
        <v>57</v>
      </c>
      <c r="L19" s="63">
        <f>H19-'[1]6月份 '!H19</f>
        <v>56</v>
      </c>
      <c r="M19" s="62">
        <f>K19-L19</f>
        <v>1</v>
      </c>
      <c r="N19" s="61">
        <f>M19/L19*100</f>
        <v>1.7857142857142856</v>
      </c>
      <c r="O19" s="60"/>
      <c r="P19" s="4"/>
    </row>
    <row r="20" spans="1:16" s="4" customFormat="1" ht="23.25" customHeight="1">
      <c r="A20" s="70" t="s">
        <v>14</v>
      </c>
      <c r="B20" s="67">
        <f>C20+D20+E20</f>
        <v>0</v>
      </c>
      <c r="C20" s="66"/>
      <c r="D20" s="66"/>
      <c r="E20" s="66">
        <v>0</v>
      </c>
      <c r="F20" s="63">
        <v>12000</v>
      </c>
      <c r="G20" s="39"/>
      <c r="H20" s="63"/>
      <c r="I20" s="65">
        <f>F20-H20</f>
        <v>12000</v>
      </c>
      <c r="J20" s="64"/>
      <c r="K20" s="63">
        <f>F20-'[1]6月份 '!F20</f>
        <v>200</v>
      </c>
      <c r="L20" s="63"/>
      <c r="M20" s="62"/>
      <c r="N20" s="61"/>
      <c r="O20" s="69" t="s">
        <v>13</v>
      </c>
    </row>
    <row r="21" spans="1:16" ht="23.25" customHeight="1">
      <c r="A21" s="68" t="s">
        <v>12</v>
      </c>
      <c r="B21" s="67">
        <f>C21+D21+E21</f>
        <v>4866</v>
      </c>
      <c r="C21" s="66"/>
      <c r="D21" s="66"/>
      <c r="E21" s="66">
        <v>4866</v>
      </c>
      <c r="F21" s="63">
        <v>2894</v>
      </c>
      <c r="G21" s="39">
        <f>F21/B21*100</f>
        <v>59.473900534319768</v>
      </c>
      <c r="H21" s="63">
        <v>5618</v>
      </c>
      <c r="I21" s="65">
        <f>F21-H21</f>
        <v>-2724</v>
      </c>
      <c r="J21" s="64">
        <f>I21/H21*100</f>
        <v>-48.48700605197579</v>
      </c>
      <c r="K21" s="63">
        <f>F21-'[1]6月份 '!F21</f>
        <v>183</v>
      </c>
      <c r="L21" s="63">
        <f>H21-'[1]6月份 '!H21</f>
        <v>448</v>
      </c>
      <c r="M21" s="62">
        <f>K21-L21</f>
        <v>-265</v>
      </c>
      <c r="N21" s="61">
        <f>M21/L21*100</f>
        <v>-59.151785714285708</v>
      </c>
      <c r="O21" s="60"/>
      <c r="P21" s="4"/>
    </row>
    <row r="22" spans="1:16" ht="23.25" customHeight="1">
      <c r="A22" s="68" t="s">
        <v>11</v>
      </c>
      <c r="B22" s="67">
        <f>C22+D22+E22</f>
        <v>18068</v>
      </c>
      <c r="C22" s="66"/>
      <c r="D22" s="66"/>
      <c r="E22" s="66">
        <v>18068</v>
      </c>
      <c r="F22" s="63">
        <v>4828</v>
      </c>
      <c r="G22" s="39">
        <f>F22/B22*100</f>
        <v>26.721275182643346</v>
      </c>
      <c r="H22" s="63">
        <v>6366</v>
      </c>
      <c r="I22" s="65">
        <f>F22-H22</f>
        <v>-1538</v>
      </c>
      <c r="J22" s="64">
        <f>I22/H22*100</f>
        <v>-24.159597863650646</v>
      </c>
      <c r="K22" s="63">
        <f>F22-'[1]6月份 '!F22</f>
        <v>309</v>
      </c>
      <c r="L22" s="63">
        <f>H22-'[1]6月份 '!H22</f>
        <v>1007</v>
      </c>
      <c r="M22" s="62">
        <f>K22-L22</f>
        <v>-698</v>
      </c>
      <c r="N22" s="61">
        <f>M22/L22*100</f>
        <v>-69.314796425024824</v>
      </c>
      <c r="O22" s="71"/>
      <c r="P22" s="4"/>
    </row>
    <row r="23" spans="1:16" ht="23.25" customHeight="1">
      <c r="A23" s="68" t="s">
        <v>10</v>
      </c>
      <c r="B23" s="67">
        <f>C23+D23+E23</f>
        <v>3190</v>
      </c>
      <c r="C23" s="66"/>
      <c r="D23" s="66"/>
      <c r="E23" s="66">
        <v>3190</v>
      </c>
      <c r="F23" s="63">
        <v>1809</v>
      </c>
      <c r="G23" s="39">
        <f>F23/B23*100</f>
        <v>56.708463949843257</v>
      </c>
      <c r="H23" s="63">
        <v>613</v>
      </c>
      <c r="I23" s="65">
        <f>F23-H23</f>
        <v>1196</v>
      </c>
      <c r="J23" s="64">
        <f>I23/H23*100</f>
        <v>195.10603588907014</v>
      </c>
      <c r="K23" s="63"/>
      <c r="L23" s="63"/>
      <c r="M23" s="62"/>
      <c r="N23" s="61"/>
      <c r="O23" s="60"/>
      <c r="P23" s="4"/>
    </row>
    <row r="24" spans="1:16" s="4" customFormat="1" ht="23.25" customHeight="1">
      <c r="A24" s="70" t="s">
        <v>9</v>
      </c>
      <c r="B24" s="67">
        <f>C24+D24+E24</f>
        <v>3253</v>
      </c>
      <c r="C24" s="66"/>
      <c r="D24" s="66"/>
      <c r="E24" s="66">
        <v>3253</v>
      </c>
      <c r="F24" s="63">
        <v>1978</v>
      </c>
      <c r="G24" s="39">
        <f>F24/B24*100</f>
        <v>60.805410390408852</v>
      </c>
      <c r="H24" s="63">
        <v>2037</v>
      </c>
      <c r="I24" s="65">
        <f>F24-H24</f>
        <v>-59</v>
      </c>
      <c r="J24" s="64">
        <f>I24/H24*100</f>
        <v>-2.8964162984781541</v>
      </c>
      <c r="K24" s="63">
        <f>F24-'[1]6月份 '!F24</f>
        <v>196</v>
      </c>
      <c r="L24" s="63">
        <f>H24-'[1]6月份 '!H24</f>
        <v>190</v>
      </c>
      <c r="M24" s="62">
        <f>K24-L24</f>
        <v>6</v>
      </c>
      <c r="N24" s="61">
        <f>M24/L24*100</f>
        <v>3.1578947368421053</v>
      </c>
      <c r="O24" s="69"/>
    </row>
    <row r="25" spans="1:16" s="4" customFormat="1" ht="23.25" customHeight="1">
      <c r="A25" s="70" t="s">
        <v>8</v>
      </c>
      <c r="B25" s="67">
        <f>C25+D25+E25</f>
        <v>2400</v>
      </c>
      <c r="C25" s="53"/>
      <c r="D25" s="53"/>
      <c r="E25" s="66">
        <v>2400</v>
      </c>
      <c r="F25" s="63">
        <v>583</v>
      </c>
      <c r="G25" s="39">
        <f>F25/B25*100</f>
        <v>24.291666666666668</v>
      </c>
      <c r="H25" s="63">
        <v>1070</v>
      </c>
      <c r="I25" s="65">
        <f>F25-H25</f>
        <v>-487</v>
      </c>
      <c r="J25" s="64">
        <f>I25/H25*100</f>
        <v>-45.514018691588788</v>
      </c>
      <c r="K25" s="63"/>
      <c r="L25" s="63">
        <f>H25-'[1]6月份 '!H25</f>
        <v>130</v>
      </c>
      <c r="M25" s="62">
        <f>K25-L25</f>
        <v>-130</v>
      </c>
      <c r="N25" s="61">
        <f>M25/L25*100</f>
        <v>-100</v>
      </c>
      <c r="O25" s="69"/>
    </row>
    <row r="26" spans="1:16" s="4" customFormat="1" ht="23.25" customHeight="1">
      <c r="A26" s="70" t="s">
        <v>7</v>
      </c>
      <c r="B26" s="67">
        <f>C26+D26+E26</f>
        <v>100</v>
      </c>
      <c r="C26" s="53"/>
      <c r="D26" s="53"/>
      <c r="E26" s="66">
        <v>100</v>
      </c>
      <c r="F26" s="63">
        <v>13</v>
      </c>
      <c r="G26" s="39">
        <f>F26/B26*100</f>
        <v>13</v>
      </c>
      <c r="H26" s="63"/>
      <c r="I26" s="65"/>
      <c r="J26" s="64"/>
      <c r="K26" s="63"/>
      <c r="L26" s="63"/>
      <c r="M26" s="62"/>
      <c r="N26" s="61"/>
      <c r="O26" s="69"/>
    </row>
    <row r="27" spans="1:16" s="4" customFormat="1" ht="23.25" customHeight="1">
      <c r="A27" s="70" t="s">
        <v>6</v>
      </c>
      <c r="B27" s="67">
        <f>C27+D27+E27</f>
        <v>2000</v>
      </c>
      <c r="C27" s="53"/>
      <c r="D27" s="53"/>
      <c r="E27" s="66">
        <v>2000</v>
      </c>
      <c r="F27" s="63"/>
      <c r="G27" s="39">
        <f>F27/B27*100</f>
        <v>0</v>
      </c>
      <c r="H27" s="63"/>
      <c r="I27" s="65"/>
      <c r="J27" s="64"/>
      <c r="K27" s="63"/>
      <c r="L27" s="63"/>
      <c r="M27" s="62"/>
      <c r="N27" s="61"/>
      <c r="O27" s="69"/>
    </row>
    <row r="28" spans="1:16" s="55" customFormat="1" ht="23.25" customHeight="1">
      <c r="A28" s="68" t="s">
        <v>5</v>
      </c>
      <c r="B28" s="67">
        <f>C28+D28+E28</f>
        <v>47350</v>
      </c>
      <c r="C28" s="53"/>
      <c r="D28" s="53"/>
      <c r="E28" s="66">
        <v>47350</v>
      </c>
      <c r="F28" s="63">
        <v>2252</v>
      </c>
      <c r="G28" s="39">
        <f>F28/B28*100</f>
        <v>4.7560718057022173</v>
      </c>
      <c r="H28" s="63">
        <v>1587</v>
      </c>
      <c r="I28" s="65">
        <f>F28-H28</f>
        <v>665</v>
      </c>
      <c r="J28" s="64">
        <f>I28/H28*100</f>
        <v>41.902961562696909</v>
      </c>
      <c r="K28" s="63">
        <f>F28-'[1]6月份 '!F28</f>
        <v>117</v>
      </c>
      <c r="L28" s="63">
        <f>H28-'[1]6月份 '!H28</f>
        <v>189</v>
      </c>
      <c r="M28" s="62">
        <f>K28-L28</f>
        <v>-72</v>
      </c>
      <c r="N28" s="61">
        <f>M28/L28*100</f>
        <v>-38.095238095238095</v>
      </c>
      <c r="O28" s="60"/>
    </row>
    <row r="29" spans="1:16" s="55" customFormat="1" ht="23.25" customHeight="1">
      <c r="A29" s="59" t="s">
        <v>4</v>
      </c>
      <c r="B29" s="50">
        <f>SUM(B6:B28)</f>
        <v>915704</v>
      </c>
      <c r="C29" s="46">
        <f>SUM(C6:C28)</f>
        <v>0</v>
      </c>
      <c r="D29" s="46">
        <f>SUM(D6:D28)</f>
        <v>0</v>
      </c>
      <c r="E29" s="46">
        <f>SUM(E6:E28)</f>
        <v>915704</v>
      </c>
      <c r="F29" s="46">
        <f>SUM(F6:F28)</f>
        <v>560184</v>
      </c>
      <c r="G29" s="58">
        <f>F29/B29*100</f>
        <v>61.175226929226035</v>
      </c>
      <c r="H29" s="57">
        <f>SUM(H6:H28)</f>
        <v>572575</v>
      </c>
      <c r="I29" s="46">
        <f>F29-H29</f>
        <v>-12391</v>
      </c>
      <c r="J29" s="47">
        <f>I29/H29*100</f>
        <v>-2.1640833078635984</v>
      </c>
      <c r="K29" s="46">
        <f>SUM(K6:K28)</f>
        <v>52487</v>
      </c>
      <c r="L29" s="46">
        <f>SUM(L6:L28)</f>
        <v>43358</v>
      </c>
      <c r="M29" s="45">
        <f>K29-L29</f>
        <v>9129</v>
      </c>
      <c r="N29" s="44">
        <f>M29/L29*100</f>
        <v>21.054937958392912</v>
      </c>
      <c r="O29" s="56"/>
    </row>
    <row r="30" spans="1:16" ht="23.25" customHeight="1">
      <c r="A30" s="54" t="s">
        <v>3</v>
      </c>
      <c r="B30" s="50">
        <v>351009</v>
      </c>
      <c r="C30" s="53"/>
      <c r="D30" s="53">
        <v>121800</v>
      </c>
      <c r="E30" s="53">
        <v>192576</v>
      </c>
      <c r="F30" s="46">
        <v>288730</v>
      </c>
      <c r="G30" s="39">
        <f>F30/B30*100</f>
        <v>82.257150101564349</v>
      </c>
      <c r="H30" s="46">
        <v>56454</v>
      </c>
      <c r="I30" s="46">
        <f>F30-H30</f>
        <v>232276</v>
      </c>
      <c r="J30" s="47">
        <f>I30/H30*100</f>
        <v>411.44294469833847</v>
      </c>
      <c r="K30" s="46">
        <f>F30-'[1]6月份 '!F30</f>
        <v>8352</v>
      </c>
      <c r="L30" s="46">
        <f>H30-'[1]6月份 '!H30</f>
        <v>1284</v>
      </c>
      <c r="M30" s="45">
        <f>K30-L30</f>
        <v>7068</v>
      </c>
      <c r="N30" s="44">
        <f>M30/L30*100</f>
        <v>550.46728971962614</v>
      </c>
      <c r="O30" s="52"/>
    </row>
    <row r="31" spans="1:16" s="4" customFormat="1" ht="23.25" customHeight="1">
      <c r="A31" s="51" t="s">
        <v>2</v>
      </c>
      <c r="B31" s="50">
        <v>1014</v>
      </c>
      <c r="C31" s="49"/>
      <c r="D31" s="49"/>
      <c r="E31" s="49">
        <v>963</v>
      </c>
      <c r="F31" s="48">
        <v>493</v>
      </c>
      <c r="G31" s="39">
        <f>F31/B31*100</f>
        <v>48.619329388560153</v>
      </c>
      <c r="H31" s="48">
        <v>224</v>
      </c>
      <c r="I31" s="46">
        <f>F31-H31</f>
        <v>269</v>
      </c>
      <c r="J31" s="47">
        <f>I31/H31*100</f>
        <v>120.08928571428572</v>
      </c>
      <c r="K31" s="46">
        <f>F31-'[1]6月份 '!F31</f>
        <v>4</v>
      </c>
      <c r="L31" s="46">
        <f>H31-'[1]6月份 '!H31</f>
        <v>20</v>
      </c>
      <c r="M31" s="45">
        <f>K31-L31</f>
        <v>-16</v>
      </c>
      <c r="N31" s="44">
        <f>M31/L31*100</f>
        <v>-80</v>
      </c>
      <c r="O31" s="43"/>
    </row>
    <row r="32" spans="1:16" s="4" customFormat="1" ht="23.25" customHeight="1">
      <c r="A32" s="51" t="s">
        <v>1</v>
      </c>
      <c r="B32" s="50">
        <v>1562</v>
      </c>
      <c r="C32" s="49"/>
      <c r="D32" s="49"/>
      <c r="E32" s="49"/>
      <c r="F32" s="48"/>
      <c r="G32" s="39">
        <f>F32/B32*100</f>
        <v>0</v>
      </c>
      <c r="H32" s="48">
        <v>6310</v>
      </c>
      <c r="I32" s="46"/>
      <c r="J32" s="47"/>
      <c r="K32" s="46"/>
      <c r="L32" s="46">
        <f>H32-'[1]6月份 '!H32</f>
        <v>6310</v>
      </c>
      <c r="M32" s="45"/>
      <c r="N32" s="44"/>
      <c r="O32" s="43"/>
    </row>
    <row r="33" spans="1:15" ht="23.25" customHeight="1" thickBot="1">
      <c r="A33" s="42" t="s">
        <v>0</v>
      </c>
      <c r="B33" s="41">
        <f>B29+B30+B31+B32</f>
        <v>1269289</v>
      </c>
      <c r="C33" s="40">
        <f>C29+C30+C31</f>
        <v>0</v>
      </c>
      <c r="D33" s="40">
        <f>D29+D30+D31</f>
        <v>121800</v>
      </c>
      <c r="E33" s="40">
        <f>E29+E30+E31</f>
        <v>1109243</v>
      </c>
      <c r="F33" s="40">
        <f>F29+F30+F31+F32</f>
        <v>849407</v>
      </c>
      <c r="G33" s="39">
        <f>F33/B33*100</f>
        <v>66.919905553424002</v>
      </c>
      <c r="H33" s="37">
        <f>H29+H30+H31+H32</f>
        <v>635563</v>
      </c>
      <c r="I33" s="37">
        <f>F33-H33</f>
        <v>213844</v>
      </c>
      <c r="J33" s="38">
        <f>I33/H33*100</f>
        <v>33.646389106980742</v>
      </c>
      <c r="K33" s="37">
        <f>K29+K30+K31+K32</f>
        <v>60843</v>
      </c>
      <c r="L33" s="36">
        <f>L29+L30+L31+L32</f>
        <v>50972</v>
      </c>
      <c r="M33" s="35">
        <f>K33-L33</f>
        <v>9871</v>
      </c>
      <c r="N33" s="34">
        <f>M33/L33*100</f>
        <v>19.365534018676922</v>
      </c>
      <c r="O33" s="33"/>
    </row>
    <row r="34" spans="1:15">
      <c r="A34" s="32"/>
      <c r="B34" s="32"/>
      <c r="C34" s="32"/>
      <c r="D34" s="32"/>
      <c r="E34" s="32"/>
      <c r="F34" s="32"/>
      <c r="G34" s="32"/>
      <c r="H34" s="32"/>
    </row>
    <row r="35" spans="1:15" s="24" customFormat="1">
      <c r="A35" s="31"/>
      <c r="B35" s="25"/>
      <c r="C35" s="25"/>
      <c r="D35" s="25"/>
      <c r="E35" s="30"/>
      <c r="F35" s="29"/>
      <c r="G35" s="25"/>
      <c r="H35" s="25"/>
      <c r="I35" s="25"/>
      <c r="J35" s="25"/>
      <c r="K35" s="28"/>
      <c r="L35" s="27"/>
      <c r="M35" s="26"/>
      <c r="N35" s="25"/>
    </row>
    <row r="39" spans="1:15" ht="25.8">
      <c r="A39" s="18"/>
      <c r="B39" s="23"/>
      <c r="C39" s="21"/>
      <c r="D39" s="21"/>
      <c r="E39" s="21"/>
      <c r="F39" s="22"/>
      <c r="G39" s="22"/>
      <c r="H39" s="20"/>
      <c r="I39" s="20"/>
      <c r="J39" s="21"/>
      <c r="K39" s="20"/>
      <c r="L39" s="20"/>
      <c r="M39" s="19"/>
      <c r="N39" s="18"/>
    </row>
    <row r="40" spans="1:15">
      <c r="A40" s="17"/>
      <c r="B40" s="16"/>
      <c r="N40" s="8"/>
    </row>
    <row r="41" spans="1:15">
      <c r="C41" s="14"/>
      <c r="D41" s="14"/>
      <c r="E41" s="14"/>
      <c r="F41" s="13"/>
      <c r="G41" s="13"/>
      <c r="H41" s="11"/>
      <c r="I41" s="11"/>
      <c r="J41" s="12"/>
      <c r="K41" s="11"/>
      <c r="L41" s="11"/>
      <c r="M41" s="10"/>
      <c r="N41" s="9"/>
    </row>
    <row r="42" spans="1:15">
      <c r="A42" s="9"/>
      <c r="B42" s="15"/>
      <c r="C42" s="14"/>
      <c r="D42" s="14"/>
      <c r="E42" s="14"/>
      <c r="F42" s="13"/>
      <c r="G42" s="13"/>
      <c r="H42" s="11"/>
      <c r="I42" s="11"/>
      <c r="J42" s="12"/>
      <c r="K42" s="11"/>
      <c r="L42" s="11"/>
      <c r="M42" s="10"/>
      <c r="N42" s="9"/>
    </row>
    <row r="43" spans="1:15">
      <c r="C43" s="14"/>
      <c r="D43" s="14"/>
      <c r="E43" s="14"/>
      <c r="F43" s="13"/>
      <c r="G43" s="13"/>
      <c r="H43" s="11"/>
      <c r="I43" s="11"/>
      <c r="J43" s="12"/>
      <c r="K43" s="11"/>
      <c r="L43" s="11"/>
      <c r="M43" s="10"/>
      <c r="N43" s="9"/>
    </row>
    <row r="76" spans="14:14" s="1" customFormat="1">
      <c r="N76" s="8"/>
    </row>
  </sheetData>
  <mergeCells count="3">
    <mergeCell ref="A1:O1"/>
    <mergeCell ref="C3:E4"/>
    <mergeCell ref="A34:H34"/>
  </mergeCells>
  <phoneticPr fontId="1" type="noConversion"/>
  <printOptions horizontalCentered="1" verticalCentered="1"/>
  <pageMargins left="0.35433070866141736" right="0.23622047244094491" top="0.47244094488188981" bottom="0.15748031496062992" header="0.11811023622047245" footer="0.23622047244094491"/>
  <pageSetup paperSize="8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7月份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2022-08-10T02:09:18Z</dcterms:modified>
</cp:coreProperties>
</file>