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8月" sheetId="4" r:id="rId1"/>
    <sheet name="Sheet1" sheetId="1" r:id="rId2"/>
    <sheet name="Sheet2" sheetId="2" r:id="rId3"/>
    <sheet name="Sheet3" sheetId="3" r:id="rId4"/>
  </sheets>
  <definedNames>
    <definedName name="_xlnm.Print_Area" localSheetId="0">'2022年8月'!$A$1:$L$35</definedName>
  </definedNames>
  <calcPr calcId="124519" iterate="1"/>
</workbook>
</file>

<file path=xl/calcChain.xml><?xml version="1.0" encoding="utf-8"?>
<calcChain xmlns="http://schemas.openxmlformats.org/spreadsheetml/2006/main">
  <c r="B6" i="4"/>
  <c r="C6"/>
  <c r="C30" s="1"/>
  <c r="E6"/>
  <c r="H6"/>
  <c r="J6" s="1"/>
  <c r="K6" s="1"/>
  <c r="I6"/>
  <c r="D7"/>
  <c r="F7"/>
  <c r="G7" s="1"/>
  <c r="J7"/>
  <c r="K7" s="1"/>
  <c r="D8"/>
  <c r="F8"/>
  <c r="G8"/>
  <c r="J8"/>
  <c r="K8" s="1"/>
  <c r="D9"/>
  <c r="F9"/>
  <c r="G9" s="1"/>
  <c r="J9"/>
  <c r="K9" s="1"/>
  <c r="D10"/>
  <c r="F10"/>
  <c r="G10" s="1"/>
  <c r="J10"/>
  <c r="K10"/>
  <c r="D11"/>
  <c r="F11"/>
  <c r="G11" s="1"/>
  <c r="J11"/>
  <c r="K11" s="1"/>
  <c r="D12"/>
  <c r="F12"/>
  <c r="G12"/>
  <c r="J12"/>
  <c r="K12" s="1"/>
  <c r="D13"/>
  <c r="F13"/>
  <c r="G13" s="1"/>
  <c r="J13"/>
  <c r="K13" s="1"/>
  <c r="D14"/>
  <c r="F14"/>
  <c r="G14" s="1"/>
  <c r="J14"/>
  <c r="K14"/>
  <c r="D15"/>
  <c r="F15"/>
  <c r="G15" s="1"/>
  <c r="J15"/>
  <c r="K15" s="1"/>
  <c r="D16"/>
  <c r="F16"/>
  <c r="G16"/>
  <c r="J16"/>
  <c r="K16" s="1"/>
  <c r="D17"/>
  <c r="F17"/>
  <c r="G17" s="1"/>
  <c r="J17"/>
  <c r="K17" s="1"/>
  <c r="D18"/>
  <c r="F18"/>
  <c r="G18" s="1"/>
  <c r="J18"/>
  <c r="D19"/>
  <c r="F19"/>
  <c r="G19" s="1"/>
  <c r="J19"/>
  <c r="K19"/>
  <c r="D20"/>
  <c r="F20"/>
  <c r="G20" s="1"/>
  <c r="B21"/>
  <c r="C21"/>
  <c r="D21" s="1"/>
  <c r="E21"/>
  <c r="F21"/>
  <c r="G21" s="1"/>
  <c r="H21"/>
  <c r="I21"/>
  <c r="J21"/>
  <c r="K21" s="1"/>
  <c r="D22"/>
  <c r="F22"/>
  <c r="G22"/>
  <c r="J22"/>
  <c r="K22" s="1"/>
  <c r="D23"/>
  <c r="F23"/>
  <c r="G23" s="1"/>
  <c r="J23"/>
  <c r="K23" s="1"/>
  <c r="D24"/>
  <c r="F24"/>
  <c r="G24" s="1"/>
  <c r="J24"/>
  <c r="K24"/>
  <c r="D25"/>
  <c r="F25"/>
  <c r="G25" s="1"/>
  <c r="J25"/>
  <c r="K25" s="1"/>
  <c r="D26"/>
  <c r="F26"/>
  <c r="G26"/>
  <c r="J26"/>
  <c r="D27"/>
  <c r="F27"/>
  <c r="G27"/>
  <c r="J27"/>
  <c r="K27" s="1"/>
  <c r="D28"/>
  <c r="F28"/>
  <c r="G28" s="1"/>
  <c r="J28"/>
  <c r="K28" s="1"/>
  <c r="D29"/>
  <c r="B30"/>
  <c r="E30"/>
  <c r="E34" s="1"/>
  <c r="I30"/>
  <c r="I34" s="1"/>
  <c r="D31"/>
  <c r="F31"/>
  <c r="G31" s="1"/>
  <c r="J31"/>
  <c r="K31" s="1"/>
  <c r="D32"/>
  <c r="F32"/>
  <c r="G32" s="1"/>
  <c r="J32"/>
  <c r="K32"/>
  <c r="D33"/>
  <c r="F33"/>
  <c r="J33"/>
  <c r="B34"/>
  <c r="F30" l="1"/>
  <c r="G30" s="1"/>
  <c r="C34"/>
  <c r="D30"/>
  <c r="H30"/>
  <c r="F6"/>
  <c r="G6" s="1"/>
  <c r="D6"/>
  <c r="D34" l="1"/>
  <c r="F34"/>
  <c r="G34" s="1"/>
  <c r="J30"/>
  <c r="K30" s="1"/>
  <c r="H34"/>
  <c r="J34" s="1"/>
  <c r="K34" s="1"/>
</calcChain>
</file>

<file path=xl/sharedStrings.xml><?xml version="1.0" encoding="utf-8"?>
<sst xmlns="http://schemas.openxmlformats.org/spreadsheetml/2006/main" count="65" uniqueCount="52">
  <si>
    <t xml:space="preserve">    </t>
  </si>
  <si>
    <t>陆丰市财政局国库股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</si>
  <si>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</si>
  <si>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</si>
  <si>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</si>
  <si>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</si>
  <si>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</si>
  <si>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</si>
  <si>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</si>
  <si>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</si>
  <si>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</si>
  <si>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</si>
  <si>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</si>
  <si>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</si>
  <si>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</si>
  <si>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</si>
  <si>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4" type="noConversion"/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</si>
  <si>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</si>
  <si>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</si>
  <si>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</si>
  <si>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</si>
  <si>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</si>
  <si>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</si>
  <si>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</si>
  <si>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</si>
  <si>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</si>
  <si>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</si>
  <si>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</si>
  <si>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</si>
  <si>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</si>
  <si>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</si>
  <si>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</si>
  <si>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</si>
  <si>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</si>
  <si>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</si>
  <si>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</si>
  <si>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</si>
  <si>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</si>
  <si>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</si>
  <si>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</si>
  <si>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</si>
  <si>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</si>
  <si>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</si>
  <si>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</si>
  <si>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</si>
  <si>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</si>
  <si>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</si>
  <si>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</si>
  <si>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</si>
  <si>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</si>
  <si>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</si>
  <si>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8 月 财 政 预 算 收 入 完 成 情 况 表</t>
    <phoneticPr fontId="4" type="noConversion"/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</si>
</sst>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177" fontId="2" fillId="0" borderId="0" xfId="1" applyNumberForma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0" fontId="3" fillId="0" borderId="6" xfId="1" applyNumberFormat="1" applyFont="1" applyFill="1" applyBorder="1">
      <alignment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81" fontId="3" fillId="0" borderId="8" xfId="1" applyNumberFormat="1" applyFont="1" applyFill="1" applyBorder="1">
      <alignment vertical="center"/>
    </xf>
    <xf numFmtId="179" fontId="2" fillId="0" borderId="6" xfId="1" applyNumberFormat="1" applyFont="1" applyFill="1" applyBorder="1">
      <alignment vertical="center"/>
    </xf>
    <xf numFmtId="177" fontId="2" fillId="0" borderId="6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7" fontId="3" fillId="0" borderId="6" xfId="1" applyNumberFormat="1" applyFont="1" applyFill="1" applyBorder="1">
      <alignment vertical="center"/>
    </xf>
    <xf numFmtId="180" fontId="2" fillId="0" borderId="6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77" fontId="2" fillId="0" borderId="9" xfId="1" applyNumberFormat="1" applyFont="1" applyFill="1" applyBorder="1">
      <alignment vertical="center"/>
    </xf>
    <xf numFmtId="182" fontId="2" fillId="0" borderId="9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179" fontId="3" fillId="0" borderId="6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82" fontId="3" fillId="0" borderId="9" xfId="1" applyNumberFormat="1" applyFont="1" applyFill="1" applyBorder="1" applyAlignment="1">
      <alignment horizontal="right" vertical="center"/>
    </xf>
    <xf numFmtId="0" fontId="2" fillId="0" borderId="10" xfId="1" applyFont="1" applyFill="1" applyBorder="1">
      <alignment vertical="center"/>
    </xf>
    <xf numFmtId="0" fontId="3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0" fontId="2" fillId="0" borderId="10" xfId="1" applyFont="1" applyFill="1" applyBorder="1" applyAlignment="1">
      <alignment horizontal="left"/>
    </xf>
    <xf numFmtId="181" fontId="3" fillId="0" borderId="6" xfId="1" applyNumberFormat="1" applyFont="1" applyFill="1" applyBorder="1">
      <alignment vertical="center"/>
    </xf>
    <xf numFmtId="0" fontId="3" fillId="0" borderId="11" xfId="1" applyFont="1" applyFill="1" applyBorder="1">
      <alignment vertical="center"/>
    </xf>
    <xf numFmtId="0" fontId="2" fillId="0" borderId="12" xfId="1" applyFill="1" applyBorder="1">
      <alignment vertical="center"/>
    </xf>
    <xf numFmtId="0" fontId="2" fillId="0" borderId="8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176" fontId="2" fillId="0" borderId="6" xfId="1" applyNumberFormat="1" applyFont="1" applyFill="1" applyBorder="1" applyAlignment="1">
      <alignment horizontal="center"/>
    </xf>
    <xf numFmtId="177" fontId="2" fillId="0" borderId="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78" fontId="5" fillId="0" borderId="6" xfId="1" applyNumberFormat="1" applyFont="1" applyFill="1" applyBorder="1" applyAlignment="1">
      <alignment horizontal="center"/>
    </xf>
    <xf numFmtId="0" fontId="2" fillId="0" borderId="13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4" xfId="1" applyFill="1" applyBorder="1" applyAlignment="1">
      <alignment horizontal="center"/>
    </xf>
    <xf numFmtId="0" fontId="2" fillId="0" borderId="15" xfId="1" applyFill="1" applyBorder="1" applyAlignment="1">
      <alignment horizontal="center"/>
    </xf>
    <xf numFmtId="176" fontId="2" fillId="0" borderId="15" xfId="1" applyNumberFormat="1" applyFont="1" applyFill="1" applyBorder="1" applyAlignment="1">
      <alignment horizontal="center"/>
    </xf>
    <xf numFmtId="177" fontId="2" fillId="0" borderId="15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178" fontId="2" fillId="0" borderId="15" xfId="1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7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0" borderId="19" xfId="1" applyNumberFormat="1" applyFont="1" applyFill="1" applyBorder="1" applyAlignment="1">
      <alignment horizontal="center"/>
    </xf>
    <xf numFmtId="177" fontId="2" fillId="0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4"/>
  <sheetViews>
    <sheetView tabSelected="1" topLeftCell="A10" workbookViewId="0">
      <selection activeCell="H37" sqref="H37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5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67" width="10" style="2" customWidth="1"/>
    <col min="168" max="16384" width="8.88671875" style="1"/>
  </cols>
  <sheetData>
    <row r="1" spans="1:167" ht="32.25" customHeight="1">
      <c r="A1" s="73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</row>
    <row r="2" spans="1:167" ht="20.25" customHeight="1" thickBot="1">
      <c r="A2" s="72">
        <v>44804</v>
      </c>
      <c r="B2" s="72"/>
      <c r="C2" s="70"/>
      <c r="D2" s="71"/>
      <c r="E2" s="70"/>
      <c r="F2" s="70"/>
      <c r="G2" s="70"/>
      <c r="H2" s="69"/>
      <c r="I2" s="68"/>
      <c r="J2" s="67"/>
      <c r="K2" s="66"/>
      <c r="L2" s="65" t="s">
        <v>50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</row>
    <row r="3" spans="1:167" s="57" customFormat="1" ht="18.75" customHeight="1">
      <c r="A3" s="64"/>
      <c r="B3" s="59" t="s">
        <v>49</v>
      </c>
      <c r="C3" s="62" t="s">
        <v>48</v>
      </c>
      <c r="D3" s="63" t="s">
        <v>47</v>
      </c>
      <c r="E3" s="62" t="s">
        <v>45</v>
      </c>
      <c r="F3" s="62" t="s">
        <v>44</v>
      </c>
      <c r="G3" s="62" t="s">
        <v>44</v>
      </c>
      <c r="H3" s="61" t="s">
        <v>46</v>
      </c>
      <c r="I3" s="60" t="s">
        <v>45</v>
      </c>
      <c r="J3" s="59" t="s">
        <v>44</v>
      </c>
      <c r="K3" s="59" t="s">
        <v>44</v>
      </c>
      <c r="L3" s="58"/>
    </row>
    <row r="4" spans="1:167" s="49" customFormat="1" ht="18.75" customHeight="1">
      <c r="A4" s="56" t="s">
        <v>43</v>
      </c>
      <c r="B4" s="51" t="s">
        <v>42</v>
      </c>
      <c r="C4" s="54" t="s">
        <v>33</v>
      </c>
      <c r="D4" s="55" t="s">
        <v>41</v>
      </c>
      <c r="E4" s="54" t="s">
        <v>40</v>
      </c>
      <c r="F4" s="54" t="s">
        <v>39</v>
      </c>
      <c r="G4" s="54" t="s">
        <v>39</v>
      </c>
      <c r="H4" s="53" t="s">
        <v>33</v>
      </c>
      <c r="I4" s="52" t="s">
        <v>38</v>
      </c>
      <c r="J4" s="51" t="s">
        <v>37</v>
      </c>
      <c r="K4" s="51" t="s">
        <v>37</v>
      </c>
      <c r="L4" s="50" t="s">
        <v>36</v>
      </c>
    </row>
    <row r="5" spans="1:167" s="41" customFormat="1" ht="18.75" customHeight="1">
      <c r="A5" s="48"/>
      <c r="B5" s="46" t="s">
        <v>34</v>
      </c>
      <c r="C5" s="46" t="s">
        <v>34</v>
      </c>
      <c r="D5" s="47" t="s">
        <v>35</v>
      </c>
      <c r="E5" s="46" t="s">
        <v>33</v>
      </c>
      <c r="F5" s="46" t="s">
        <v>32</v>
      </c>
      <c r="G5" s="46" t="s">
        <v>31</v>
      </c>
      <c r="H5" s="45" t="s">
        <v>34</v>
      </c>
      <c r="I5" s="44" t="s">
        <v>33</v>
      </c>
      <c r="J5" s="43" t="s">
        <v>32</v>
      </c>
      <c r="K5" s="43" t="s">
        <v>31</v>
      </c>
      <c r="L5" s="42"/>
    </row>
    <row r="6" spans="1:167" s="18" customFormat="1" ht="24" customHeight="1">
      <c r="A6" s="40" t="s">
        <v>30</v>
      </c>
      <c r="B6" s="39">
        <f>SUM(B7:B20)</f>
        <v>62550</v>
      </c>
      <c r="C6" s="39">
        <f>SUM(C7:C20)</f>
        <v>29829</v>
      </c>
      <c r="D6" s="16">
        <f>C6/B6*100</f>
        <v>47.688249400479613</v>
      </c>
      <c r="E6" s="39">
        <f>SUM(E7:E20)</f>
        <v>36847</v>
      </c>
      <c r="F6" s="24">
        <f>C6-E6</f>
        <v>-7018</v>
      </c>
      <c r="G6" s="30">
        <f>F6/E6*100</f>
        <v>-19.04632670230955</v>
      </c>
      <c r="H6" s="39">
        <f>SUM(H7:H20)</f>
        <v>2485</v>
      </c>
      <c r="I6" s="39">
        <f>SUM(I7:I20)</f>
        <v>3175</v>
      </c>
      <c r="J6" s="24">
        <f>H6-I6</f>
        <v>-690</v>
      </c>
      <c r="K6" s="30">
        <f>J6/I6*100</f>
        <v>-21.73228346456693</v>
      </c>
      <c r="L6" s="19"/>
    </row>
    <row r="7" spans="1:167" ht="24" customHeight="1">
      <c r="A7" s="34" t="s">
        <v>29</v>
      </c>
      <c r="B7" s="36">
        <v>15532</v>
      </c>
      <c r="C7" s="28">
        <v>8039</v>
      </c>
      <c r="D7" s="25">
        <f>C7/B7*100</f>
        <v>51.757661601854231</v>
      </c>
      <c r="E7" s="28">
        <v>9095</v>
      </c>
      <c r="F7" s="21">
        <f>C7-E7</f>
        <v>-1056</v>
      </c>
      <c r="G7" s="20">
        <f>F7/E7*100</f>
        <v>-11.610775151181969</v>
      </c>
      <c r="H7" s="27">
        <v>1131</v>
      </c>
      <c r="I7" s="28">
        <v>676</v>
      </c>
      <c r="J7" s="21">
        <f>H7-I7</f>
        <v>455</v>
      </c>
      <c r="K7" s="20">
        <f>J7/I7*100</f>
        <v>67.307692307692307</v>
      </c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 ht="24" customHeight="1">
      <c r="A8" s="34" t="s">
        <v>28</v>
      </c>
      <c r="B8" s="36">
        <v>7150</v>
      </c>
      <c r="C8" s="28">
        <v>3177</v>
      </c>
      <c r="D8" s="25">
        <f>C8/B8*100</f>
        <v>44.433566433566433</v>
      </c>
      <c r="E8" s="28">
        <v>5409</v>
      </c>
      <c r="F8" s="21">
        <f>C8-E8</f>
        <v>-2232</v>
      </c>
      <c r="G8" s="20">
        <f>F8/E8*100</f>
        <v>-41.264559068219633</v>
      </c>
      <c r="H8" s="28">
        <v>2</v>
      </c>
      <c r="I8" s="28">
        <v>9</v>
      </c>
      <c r="J8" s="21">
        <f>H8-I8</f>
        <v>-7</v>
      </c>
      <c r="K8" s="20">
        <f>J8/I8*100</f>
        <v>-77.777777777777786</v>
      </c>
      <c r="L8" s="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167" ht="24" customHeight="1">
      <c r="A9" s="34" t="s">
        <v>27</v>
      </c>
      <c r="B9" s="36">
        <v>1403</v>
      </c>
      <c r="C9" s="28">
        <v>467</v>
      </c>
      <c r="D9" s="25">
        <f>C9/B9*100</f>
        <v>33.285816108339276</v>
      </c>
      <c r="E9" s="28">
        <v>796</v>
      </c>
      <c r="F9" s="21">
        <f>C9-E9</f>
        <v>-329</v>
      </c>
      <c r="G9" s="20">
        <f>F9/E9*100</f>
        <v>-41.331658291457288</v>
      </c>
      <c r="H9" s="28">
        <v>78</v>
      </c>
      <c r="I9" s="28">
        <v>90</v>
      </c>
      <c r="J9" s="21">
        <f>H9-I9</f>
        <v>-12</v>
      </c>
      <c r="K9" s="20">
        <f>J9/I9*100</f>
        <v>-13.333333333333334</v>
      </c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24" customHeight="1">
      <c r="A10" s="34" t="s">
        <v>26</v>
      </c>
      <c r="B10" s="36">
        <v>1408</v>
      </c>
      <c r="C10" s="28">
        <v>53</v>
      </c>
      <c r="D10" s="25">
        <f>C10/B10*100</f>
        <v>3.7642045454545454</v>
      </c>
      <c r="E10" s="28">
        <v>635</v>
      </c>
      <c r="F10" s="21">
        <f>C10-E10</f>
        <v>-582</v>
      </c>
      <c r="G10" s="20">
        <f>F10/E10*100</f>
        <v>-91.653543307086622</v>
      </c>
      <c r="H10" s="28">
        <v>1</v>
      </c>
      <c r="I10" s="28">
        <v>16</v>
      </c>
      <c r="J10" s="21">
        <f>H10-I10</f>
        <v>-15</v>
      </c>
      <c r="K10" s="20">
        <f>J10/I10*100</f>
        <v>-93.75</v>
      </c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167" ht="24" customHeight="1">
      <c r="A11" s="34" t="s">
        <v>25</v>
      </c>
      <c r="B11" s="36">
        <v>5715</v>
      </c>
      <c r="C11" s="28">
        <v>3044</v>
      </c>
      <c r="D11" s="25">
        <f>C11/B11*100</f>
        <v>53.263342082239717</v>
      </c>
      <c r="E11" s="28">
        <v>3361</v>
      </c>
      <c r="F11" s="21">
        <f>C11-E11</f>
        <v>-317</v>
      </c>
      <c r="G11" s="20">
        <f>F11/E11*100</f>
        <v>-9.4317167509669737</v>
      </c>
      <c r="H11" s="28">
        <v>329</v>
      </c>
      <c r="I11" s="28">
        <v>362</v>
      </c>
      <c r="J11" s="21">
        <f>H11-I11</f>
        <v>-33</v>
      </c>
      <c r="K11" s="20">
        <f>J11/I11*100</f>
        <v>-9.1160220994475143</v>
      </c>
      <c r="L11" s="1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24" customHeight="1">
      <c r="A12" s="34" t="s">
        <v>24</v>
      </c>
      <c r="B12" s="36">
        <v>1839</v>
      </c>
      <c r="C12" s="28">
        <v>1579</v>
      </c>
      <c r="D12" s="25">
        <f>C12/B12*100</f>
        <v>85.861881457313757</v>
      </c>
      <c r="E12" s="28">
        <v>238</v>
      </c>
      <c r="F12" s="21">
        <f>C12-E12</f>
        <v>1341</v>
      </c>
      <c r="G12" s="20">
        <f>F12/E12*100</f>
        <v>563.44537815126057</v>
      </c>
      <c r="H12" s="28">
        <v>44</v>
      </c>
      <c r="I12" s="28">
        <v>15</v>
      </c>
      <c r="J12" s="21">
        <f>H12-I12</f>
        <v>29</v>
      </c>
      <c r="K12" s="20">
        <f>J12/I12*100</f>
        <v>193.33333333333334</v>
      </c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24" customHeight="1">
      <c r="A13" s="37" t="s">
        <v>23</v>
      </c>
      <c r="B13" s="36">
        <v>1785</v>
      </c>
      <c r="C13" s="28">
        <v>1745</v>
      </c>
      <c r="D13" s="25">
        <f>C13/B13*100</f>
        <v>97.759103641456576</v>
      </c>
      <c r="E13" s="28">
        <v>1109</v>
      </c>
      <c r="F13" s="21">
        <f>C13-E13</f>
        <v>636</v>
      </c>
      <c r="G13" s="20">
        <f>F13/E13*100</f>
        <v>57.34896302975654</v>
      </c>
      <c r="H13" s="28">
        <v>101</v>
      </c>
      <c r="I13" s="28">
        <v>180</v>
      </c>
      <c r="J13" s="21">
        <f>H13-I13</f>
        <v>-79</v>
      </c>
      <c r="K13" s="20">
        <f>J13/I13*100</f>
        <v>-43.888888888888886</v>
      </c>
      <c r="L13" s="1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24" customHeight="1">
      <c r="A14" s="37" t="s">
        <v>22</v>
      </c>
      <c r="B14" s="36">
        <v>1905</v>
      </c>
      <c r="C14" s="28">
        <v>595</v>
      </c>
      <c r="D14" s="25">
        <f>C14/B14*100</f>
        <v>31.233595800524931</v>
      </c>
      <c r="E14" s="28">
        <v>207</v>
      </c>
      <c r="F14" s="21">
        <f>C14-E14</f>
        <v>388</v>
      </c>
      <c r="G14" s="20">
        <f>F14/E14*100</f>
        <v>187.43961352657007</v>
      </c>
      <c r="H14" s="28">
        <v>26</v>
      </c>
      <c r="I14" s="28">
        <v>13</v>
      </c>
      <c r="J14" s="21">
        <f>H14-I14</f>
        <v>13</v>
      </c>
      <c r="K14" s="20">
        <f>J14/I14*100</f>
        <v>100</v>
      </c>
      <c r="L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</row>
    <row r="15" spans="1:167" ht="24" customHeight="1">
      <c r="A15" s="34" t="s">
        <v>21</v>
      </c>
      <c r="B15" s="36">
        <v>7005</v>
      </c>
      <c r="C15" s="28">
        <v>3926</v>
      </c>
      <c r="D15" s="25">
        <f>C15/B15*100</f>
        <v>56.045681655960031</v>
      </c>
      <c r="E15" s="28">
        <v>4014</v>
      </c>
      <c r="F15" s="21">
        <f>C15-E15</f>
        <v>-88</v>
      </c>
      <c r="G15" s="20">
        <f>F15/E15*100</f>
        <v>-2.1923268560039859</v>
      </c>
      <c r="H15" s="28">
        <v>130</v>
      </c>
      <c r="I15" s="28">
        <v>849</v>
      </c>
      <c r="J15" s="21">
        <f>H15-I15</f>
        <v>-719</v>
      </c>
      <c r="K15" s="20">
        <f>J15/I15*100</f>
        <v>-84.687868080094233</v>
      </c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</row>
    <row r="16" spans="1:167" ht="24" customHeight="1">
      <c r="A16" s="38" t="s">
        <v>20</v>
      </c>
      <c r="B16" s="36">
        <v>1714</v>
      </c>
      <c r="C16" s="28">
        <v>1102</v>
      </c>
      <c r="D16" s="25">
        <f>C16/B16*100</f>
        <v>64.294049008168031</v>
      </c>
      <c r="E16" s="28">
        <v>968</v>
      </c>
      <c r="F16" s="21">
        <f>C16-E16</f>
        <v>134</v>
      </c>
      <c r="G16" s="20">
        <f>F16/E16*100</f>
        <v>13.842975206611571</v>
      </c>
      <c r="H16" s="28">
        <v>127</v>
      </c>
      <c r="I16" s="28">
        <v>121</v>
      </c>
      <c r="J16" s="21">
        <f>H16-I16</f>
        <v>6</v>
      </c>
      <c r="K16" s="20">
        <f>J16/I16*100</f>
        <v>4.9586776859504136</v>
      </c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</row>
    <row r="17" spans="1:167" ht="24" customHeight="1">
      <c r="A17" s="38" t="s">
        <v>19</v>
      </c>
      <c r="B17" s="36">
        <v>135</v>
      </c>
      <c r="C17" s="28">
        <v>162</v>
      </c>
      <c r="D17" s="25">
        <f>C17/B17*100</f>
        <v>120</v>
      </c>
      <c r="E17" s="28">
        <v>102</v>
      </c>
      <c r="F17" s="21">
        <f>C17-E17</f>
        <v>60</v>
      </c>
      <c r="G17" s="20">
        <f>F17/E17*100</f>
        <v>58.82352941176471</v>
      </c>
      <c r="H17" s="28"/>
      <c r="I17" s="28">
        <v>1</v>
      </c>
      <c r="J17" s="21">
        <f>H17-I17</f>
        <v>-1</v>
      </c>
      <c r="K17" s="20">
        <f>J17/I17*100</f>
        <v>-100</v>
      </c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</row>
    <row r="18" spans="1:167" ht="24" customHeight="1">
      <c r="A18" s="34" t="s">
        <v>18</v>
      </c>
      <c r="B18" s="36">
        <v>5752</v>
      </c>
      <c r="C18" s="28">
        <v>2039</v>
      </c>
      <c r="D18" s="25">
        <f>C18/B18*100</f>
        <v>35.448539638386649</v>
      </c>
      <c r="E18" s="28">
        <v>3136</v>
      </c>
      <c r="F18" s="21">
        <f>C18-E18</f>
        <v>-1097</v>
      </c>
      <c r="G18" s="20">
        <f>F18/E18*100</f>
        <v>-34.98086734693878</v>
      </c>
      <c r="H18" s="28"/>
      <c r="I18" s="28"/>
      <c r="J18" s="21">
        <f>H18-I18</f>
        <v>0</v>
      </c>
      <c r="K18" s="20"/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</row>
    <row r="19" spans="1:167" ht="24" customHeight="1">
      <c r="A19" s="34" t="s">
        <v>17</v>
      </c>
      <c r="B19" s="36">
        <v>11206</v>
      </c>
      <c r="C19" s="28">
        <v>3887</v>
      </c>
      <c r="D19" s="25">
        <f>C19/B19*100</f>
        <v>34.68677494199536</v>
      </c>
      <c r="E19" s="28">
        <v>7776</v>
      </c>
      <c r="F19" s="21">
        <f>C19-E19</f>
        <v>-3889</v>
      </c>
      <c r="G19" s="20">
        <f>F19/E19*100</f>
        <v>-50.01286008230452</v>
      </c>
      <c r="H19" s="28">
        <v>516</v>
      </c>
      <c r="I19" s="28">
        <v>843</v>
      </c>
      <c r="J19" s="21">
        <f>H19-I19</f>
        <v>-327</v>
      </c>
      <c r="K19" s="20">
        <f>J19/I19*100</f>
        <v>-38.790035587188612</v>
      </c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24" customHeight="1">
      <c r="A20" s="37" t="s">
        <v>16</v>
      </c>
      <c r="B20" s="36">
        <v>1</v>
      </c>
      <c r="C20" s="28">
        <v>14</v>
      </c>
      <c r="D20" s="25">
        <f>C20/B20*100</f>
        <v>1400</v>
      </c>
      <c r="E20" s="28">
        <v>1</v>
      </c>
      <c r="F20" s="21">
        <f>C20-E20</f>
        <v>13</v>
      </c>
      <c r="G20" s="20">
        <f>F20/E20*100</f>
        <v>1300</v>
      </c>
      <c r="H20" s="28"/>
      <c r="I20" s="28"/>
      <c r="J20" s="21"/>
      <c r="K20" s="20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s="18" customFormat="1" ht="24" customHeight="1">
      <c r="A21" s="35" t="s">
        <v>15</v>
      </c>
      <c r="B21" s="22">
        <f>SUM(B22:B29)</f>
        <v>51425</v>
      </c>
      <c r="C21" s="22">
        <f>SUM(C22:C29)</f>
        <v>42032</v>
      </c>
      <c r="D21" s="16">
        <f>C21/B21*100</f>
        <v>81.734564900340303</v>
      </c>
      <c r="E21" s="22">
        <f>E22+E23+E24+E25+E26+E27+E28+E29</f>
        <v>32960</v>
      </c>
      <c r="F21" s="24">
        <f>C21-E21</f>
        <v>9072</v>
      </c>
      <c r="G21" s="30">
        <f>F21/E21*100</f>
        <v>27.524271844660191</v>
      </c>
      <c r="H21" s="22">
        <f>H22+H23+H24+H25+H26+H27+H28+H29</f>
        <v>5903</v>
      </c>
      <c r="I21" s="32">
        <f>I22+I23+I24+I25+I26+I27+I28+I29</f>
        <v>5762</v>
      </c>
      <c r="J21" s="24">
        <f>H21-I21</f>
        <v>141</v>
      </c>
      <c r="K21" s="30">
        <f>J21/I21*100</f>
        <v>2.4470669906282541</v>
      </c>
      <c r="L21" s="19"/>
    </row>
    <row r="22" spans="1:167" s="5" customFormat="1" ht="24" customHeight="1">
      <c r="A22" s="34" t="s">
        <v>14</v>
      </c>
      <c r="B22" s="28">
        <v>10050</v>
      </c>
      <c r="C22" s="28">
        <v>2095</v>
      </c>
      <c r="D22" s="25">
        <f>C22/B22*100</f>
        <v>20.845771144278608</v>
      </c>
      <c r="E22" s="28">
        <v>4805</v>
      </c>
      <c r="F22" s="21">
        <f>C22-E22</f>
        <v>-2710</v>
      </c>
      <c r="G22" s="20">
        <f>F22/E22*100</f>
        <v>-56.399583766909466</v>
      </c>
      <c r="H22" s="27">
        <v>185</v>
      </c>
      <c r="I22" s="28">
        <v>273</v>
      </c>
      <c r="J22" s="21">
        <f>H22-I22</f>
        <v>-88</v>
      </c>
      <c r="K22" s="20">
        <f>J22/I22*100</f>
        <v>-32.234432234432234</v>
      </c>
      <c r="L22" s="19"/>
    </row>
    <row r="23" spans="1:167" s="5" customFormat="1" ht="24" customHeight="1">
      <c r="A23" s="34" t="s">
        <v>13</v>
      </c>
      <c r="B23" s="28">
        <v>13700</v>
      </c>
      <c r="C23" s="28">
        <v>5491</v>
      </c>
      <c r="D23" s="25">
        <f>C23/B23*100</f>
        <v>40.080291970802918</v>
      </c>
      <c r="E23" s="28">
        <v>10600</v>
      </c>
      <c r="F23" s="21">
        <f>C23-E23</f>
        <v>-5109</v>
      </c>
      <c r="G23" s="20">
        <f>F23/E23*100</f>
        <v>-48.198113207547173</v>
      </c>
      <c r="H23" s="27">
        <v>1047</v>
      </c>
      <c r="I23" s="28">
        <v>858</v>
      </c>
      <c r="J23" s="21">
        <f>H23-I23</f>
        <v>189</v>
      </c>
      <c r="K23" s="20">
        <f>J23/I23*100</f>
        <v>22.02797202797203</v>
      </c>
      <c r="L23" s="19"/>
    </row>
    <row r="24" spans="1:167" s="5" customFormat="1" ht="24" customHeight="1">
      <c r="A24" s="34" t="s">
        <v>12</v>
      </c>
      <c r="B24" s="28">
        <v>6200</v>
      </c>
      <c r="C24" s="28">
        <v>10295</v>
      </c>
      <c r="D24" s="25">
        <f>C24/B24*100</f>
        <v>166.04838709677418</v>
      </c>
      <c r="E24" s="28">
        <v>2087</v>
      </c>
      <c r="F24" s="21">
        <f>C24-E24</f>
        <v>8208</v>
      </c>
      <c r="G24" s="20">
        <f>F24/E24*100</f>
        <v>393.29180642069957</v>
      </c>
      <c r="H24" s="27">
        <v>550</v>
      </c>
      <c r="I24" s="28">
        <v>283</v>
      </c>
      <c r="J24" s="21">
        <f>H24-I24</f>
        <v>267</v>
      </c>
      <c r="K24" s="20">
        <f>J24/I24*100</f>
        <v>94.346289752650179</v>
      </c>
      <c r="L24" s="19"/>
    </row>
    <row r="25" spans="1:167" s="5" customFormat="1" ht="24" customHeight="1">
      <c r="A25" s="34" t="s">
        <v>11</v>
      </c>
      <c r="B25" s="27">
        <v>10420</v>
      </c>
      <c r="C25" s="27">
        <v>5587</v>
      </c>
      <c r="D25" s="25">
        <f>C25/B25*100</f>
        <v>53.618042226487525</v>
      </c>
      <c r="E25" s="27">
        <v>7145</v>
      </c>
      <c r="F25" s="21">
        <f>C25-E25</f>
        <v>-1558</v>
      </c>
      <c r="G25" s="20">
        <f>F25/E25*100</f>
        <v>-21.805458362491255</v>
      </c>
      <c r="H25" s="27">
        <v>443</v>
      </c>
      <c r="I25" s="28">
        <v>117</v>
      </c>
      <c r="J25" s="21">
        <f>H25-I25</f>
        <v>326</v>
      </c>
      <c r="K25" s="20">
        <f>J25/I25*100</f>
        <v>278.63247863247864</v>
      </c>
      <c r="L25" s="19"/>
    </row>
    <row r="26" spans="1:167" s="5" customFormat="1" ht="24" customHeight="1">
      <c r="A26" s="34" t="s">
        <v>10</v>
      </c>
      <c r="B26" s="27">
        <v>150</v>
      </c>
      <c r="C26" s="27">
        <v>106</v>
      </c>
      <c r="D26" s="25">
        <f>C26/B26*100</f>
        <v>70.666666666666671</v>
      </c>
      <c r="E26" s="27">
        <v>290</v>
      </c>
      <c r="F26" s="21">
        <f>C26-E26</f>
        <v>-184</v>
      </c>
      <c r="G26" s="20">
        <f>F26/E26*100</f>
        <v>-63.448275862068968</v>
      </c>
      <c r="H26" s="27"/>
      <c r="I26" s="28"/>
      <c r="J26" s="21">
        <f>H26-I26</f>
        <v>0</v>
      </c>
      <c r="K26" s="20"/>
      <c r="L26" s="19"/>
    </row>
    <row r="27" spans="1:167" s="5" customFormat="1" ht="24" customHeight="1">
      <c r="A27" s="34" t="s">
        <v>9</v>
      </c>
      <c r="B27" s="27">
        <v>10000</v>
      </c>
      <c r="C27" s="27">
        <v>14557</v>
      </c>
      <c r="D27" s="25">
        <f>C27/B27*100</f>
        <v>145.57</v>
      </c>
      <c r="E27" s="27">
        <v>6685</v>
      </c>
      <c r="F27" s="21">
        <f>C27-E27</f>
        <v>7872</v>
      </c>
      <c r="G27" s="20">
        <f>F27/E27*100</f>
        <v>117.75617053103964</v>
      </c>
      <c r="H27" s="27">
        <v>3177</v>
      </c>
      <c r="I27" s="28">
        <v>4150</v>
      </c>
      <c r="J27" s="21">
        <f>H27-I27</f>
        <v>-973</v>
      </c>
      <c r="K27" s="20">
        <f>J27/I27*100</f>
        <v>-23.445783132530121</v>
      </c>
      <c r="L27" s="19"/>
    </row>
    <row r="28" spans="1:167" s="5" customFormat="1" ht="24" customHeight="1">
      <c r="A28" s="34" t="s">
        <v>8</v>
      </c>
      <c r="B28" s="28">
        <v>900</v>
      </c>
      <c r="C28" s="28">
        <v>3901</v>
      </c>
      <c r="D28" s="25">
        <f>C28/B28*100</f>
        <v>433.44444444444446</v>
      </c>
      <c r="E28" s="28">
        <v>1348</v>
      </c>
      <c r="F28" s="21">
        <f>C28-E28</f>
        <v>2553</v>
      </c>
      <c r="G28" s="20">
        <f>F28/E28*100</f>
        <v>189.39169139465875</v>
      </c>
      <c r="H28" s="27">
        <v>501</v>
      </c>
      <c r="I28" s="27">
        <v>81</v>
      </c>
      <c r="J28" s="21">
        <f>H28-I28</f>
        <v>420</v>
      </c>
      <c r="K28" s="20">
        <f>J28/I28*100</f>
        <v>518.51851851851848</v>
      </c>
      <c r="L28" s="19"/>
    </row>
    <row r="29" spans="1:167" s="5" customFormat="1" ht="24" customHeight="1">
      <c r="A29" s="34" t="s">
        <v>7</v>
      </c>
      <c r="B29" s="28">
        <v>5</v>
      </c>
      <c r="C29" s="28"/>
      <c r="D29" s="25">
        <f>C29/B29*100</f>
        <v>0</v>
      </c>
      <c r="E29" s="28"/>
      <c r="F29" s="21"/>
      <c r="G29" s="20"/>
      <c r="H29" s="27"/>
      <c r="I29" s="28"/>
      <c r="J29" s="21"/>
      <c r="K29" s="20"/>
      <c r="L29" s="19"/>
    </row>
    <row r="30" spans="1:167" s="31" customFormat="1" ht="24" customHeight="1">
      <c r="A30" s="26" t="s">
        <v>6</v>
      </c>
      <c r="B30" s="22">
        <f>B6+B21</f>
        <v>113975</v>
      </c>
      <c r="C30" s="22">
        <f>C6+C21</f>
        <v>71861</v>
      </c>
      <c r="D30" s="16">
        <f>C30/B30*100</f>
        <v>63.049791620969508</v>
      </c>
      <c r="E30" s="33">
        <f>E6+E21</f>
        <v>69807</v>
      </c>
      <c r="F30" s="24">
        <f>C30-E30</f>
        <v>2054</v>
      </c>
      <c r="G30" s="30">
        <f>F30/E30*100</f>
        <v>2.9423983268153626</v>
      </c>
      <c r="H30" s="22">
        <f>H6+H21</f>
        <v>8388</v>
      </c>
      <c r="I30" s="32">
        <f>I6+I21</f>
        <v>8937</v>
      </c>
      <c r="J30" s="24">
        <f>H30-I30</f>
        <v>-549</v>
      </c>
      <c r="K30" s="20">
        <f>J30/I30*100</f>
        <v>-6.143001007049345</v>
      </c>
      <c r="L30" s="19"/>
    </row>
    <row r="31" spans="1:167" ht="24" customHeight="1">
      <c r="A31" s="26" t="s">
        <v>5</v>
      </c>
      <c r="B31" s="22">
        <v>270200</v>
      </c>
      <c r="C31" s="22">
        <v>12272</v>
      </c>
      <c r="D31" s="16">
        <f>C31/B31*100</f>
        <v>4.5418208734270911</v>
      </c>
      <c r="E31" s="22">
        <v>81031</v>
      </c>
      <c r="F31" s="24">
        <f>C31-E31</f>
        <v>-68759</v>
      </c>
      <c r="G31" s="30">
        <f>F31/E31*100</f>
        <v>-84.85517888215621</v>
      </c>
      <c r="H31" s="22">
        <v>3736</v>
      </c>
      <c r="I31" s="23">
        <v>4380</v>
      </c>
      <c r="J31" s="24">
        <f>H31-I31</f>
        <v>-644</v>
      </c>
      <c r="K31" s="20">
        <f>J31/I31*100</f>
        <v>-14.703196347031962</v>
      </c>
      <c r="L31" s="1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</row>
    <row r="32" spans="1:167" ht="24" customHeight="1">
      <c r="A32" s="29" t="s">
        <v>4</v>
      </c>
      <c r="B32" s="28">
        <v>260050</v>
      </c>
      <c r="C32" s="28">
        <v>9984</v>
      </c>
      <c r="D32" s="25">
        <f>C32/B32*100</f>
        <v>3.8392616804460684</v>
      </c>
      <c r="E32" s="28">
        <v>78552</v>
      </c>
      <c r="F32" s="21">
        <f>C32-E32</f>
        <v>-68568</v>
      </c>
      <c r="G32" s="20">
        <f>F32/E32*100</f>
        <v>-87.289948059883898</v>
      </c>
      <c r="H32" s="27">
        <v>3647</v>
      </c>
      <c r="I32" s="27">
        <v>5338</v>
      </c>
      <c r="J32" s="21">
        <f>H32-I32</f>
        <v>-1691</v>
      </c>
      <c r="K32" s="20">
        <f>J32/I32*100</f>
        <v>-31.678531285125516</v>
      </c>
      <c r="L32" s="1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</row>
    <row r="33" spans="1:167" s="18" customFormat="1" ht="24" customHeight="1">
      <c r="A33" s="26" t="s">
        <v>3</v>
      </c>
      <c r="B33" s="22">
        <v>3500</v>
      </c>
      <c r="C33" s="22">
        <v>368</v>
      </c>
      <c r="D33" s="25">
        <f>C33/B33*100</f>
        <v>10.514285714285714</v>
      </c>
      <c r="E33" s="22">
        <v>0</v>
      </c>
      <c r="F33" s="24">
        <f>C33-E33</f>
        <v>368</v>
      </c>
      <c r="G33" s="20"/>
      <c r="H33" s="23">
        <v>0</v>
      </c>
      <c r="I33" s="22"/>
      <c r="J33" s="21">
        <f>H33-I33</f>
        <v>0</v>
      </c>
      <c r="K33" s="20"/>
      <c r="L33" s="19"/>
    </row>
    <row r="34" spans="1:167" ht="24" customHeight="1" thickBot="1">
      <c r="A34" s="17" t="s">
        <v>2</v>
      </c>
      <c r="B34" s="14">
        <f>B30+B31+B33</f>
        <v>387675</v>
      </c>
      <c r="C34" s="14">
        <f>C30+C31+C33</f>
        <v>84501</v>
      </c>
      <c r="D34" s="16">
        <f>C34/B34*100</f>
        <v>21.796865931514802</v>
      </c>
      <c r="E34" s="14">
        <f>E30+E31+E33</f>
        <v>150838</v>
      </c>
      <c r="F34" s="15">
        <f>C34-E34</f>
        <v>-66337</v>
      </c>
      <c r="G34" s="11">
        <f>F34/E34*100</f>
        <v>-43.978970816372531</v>
      </c>
      <c r="H34" s="14">
        <f>H30+H31+H33</f>
        <v>12124</v>
      </c>
      <c r="I34" s="13">
        <f>I30+I31+I33</f>
        <v>13317</v>
      </c>
      <c r="J34" s="12">
        <f>H34-I34</f>
        <v>-1193</v>
      </c>
      <c r="K34" s="11">
        <f>J34/I34*100</f>
        <v>-8.9584741308102434</v>
      </c>
      <c r="L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</row>
    <row r="35" spans="1:167">
      <c r="A35" s="9"/>
      <c r="B35" s="8"/>
      <c r="C35" s="8"/>
      <c r="D35" s="8"/>
      <c r="E35" s="8"/>
      <c r="L35" s="2" t="s">
        <v>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</row>
    <row r="44" spans="1:167">
      <c r="H44" s="7" t="s"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</row>
  </sheetData>
  <mergeCells count="2">
    <mergeCell ref="A1:L1"/>
    <mergeCell ref="A35:E35"/>
  </mergeCells>
  <phoneticPr fontId="1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2022年8月</vt:lpstr>
      <vt:lpstr>Sheet1</vt:lpstr>
      <vt:lpstr>Sheet2</vt:lpstr>
      <vt:lpstr>Sheet3</vt:lpstr>
      <vt:lpstr>'2022年8月'!Print_Area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2022-09-08T08:55:23Z</dcterms:modified>
</cp:coreProperties>
</file>