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2022年9月 " sheetId="4" r:id="rId1"/>
    <sheet name="Sheet1" sheetId="1" r:id="rId2"/>
    <sheet name="Sheet2" sheetId="2" r:id="rId3"/>
    <sheet name="Sheet3" sheetId="3" r:id="rId4"/>
  </sheets>
  <definedNames>
    <definedName name="_xlnm.Print_Area" localSheetId="0">'2022年9月 '!$A$1:$L$35</definedName>
  </definedNames>
  <calcPr calcId="144525" iterate="1"/>
</workbook>
</file>

<file path=xl/calcChain.xml><?xml version="1.0" encoding="utf-8"?>
<calcChain xmlns="http://schemas.openxmlformats.org/spreadsheetml/2006/main">
  <c r="B6" i="4" l="1"/>
  <c r="C6" i="4"/>
  <c r="D6" i="4" s="1"/>
  <c r="E6" i="4"/>
  <c r="H6" i="4"/>
  <c r="I6" i="4"/>
  <c r="D7" i="4"/>
  <c r="F7" i="4"/>
  <c r="G7" i="4" s="1"/>
  <c r="J7" i="4"/>
  <c r="K7" i="4" s="1"/>
  <c r="D8" i="4"/>
  <c r="F8" i="4"/>
  <c r="G8" i="4"/>
  <c r="J8" i="4"/>
  <c r="K8" i="4" s="1"/>
  <c r="D9" i="4"/>
  <c r="F9" i="4"/>
  <c r="G9" i="4" s="1"/>
  <c r="J9" i="4"/>
  <c r="K9" i="4" s="1"/>
  <c r="D10" i="4"/>
  <c r="F10" i="4"/>
  <c r="G10" i="4" s="1"/>
  <c r="J10" i="4"/>
  <c r="K10" i="4"/>
  <c r="D11" i="4"/>
  <c r="F11" i="4"/>
  <c r="G11" i="4" s="1"/>
  <c r="J11" i="4"/>
  <c r="K11" i="4" s="1"/>
  <c r="D12" i="4"/>
  <c r="F12" i="4"/>
  <c r="G12" i="4"/>
  <c r="J12" i="4"/>
  <c r="K12" i="4" s="1"/>
  <c r="D13" i="4"/>
  <c r="F13" i="4"/>
  <c r="G13" i="4" s="1"/>
  <c r="J13" i="4"/>
  <c r="K13" i="4" s="1"/>
  <c r="D14" i="4"/>
  <c r="F14" i="4"/>
  <c r="G14" i="4" s="1"/>
  <c r="J14" i="4"/>
  <c r="K14" i="4"/>
  <c r="D15" i="4"/>
  <c r="F15" i="4"/>
  <c r="G15" i="4" s="1"/>
  <c r="J15" i="4"/>
  <c r="K15" i="4" s="1"/>
  <c r="D16" i="4"/>
  <c r="F16" i="4"/>
  <c r="G16" i="4"/>
  <c r="J16" i="4"/>
  <c r="K16" i="4" s="1"/>
  <c r="D17" i="4"/>
  <c r="F17" i="4"/>
  <c r="G17" i="4" s="1"/>
  <c r="J17" i="4"/>
  <c r="K17" i="4" s="1"/>
  <c r="D18" i="4"/>
  <c r="F18" i="4"/>
  <c r="G18" i="4" s="1"/>
  <c r="J18" i="4"/>
  <c r="K18" i="4"/>
  <c r="D19" i="4"/>
  <c r="F19" i="4"/>
  <c r="G19" i="4" s="1"/>
  <c r="J19" i="4"/>
  <c r="K19" i="4" s="1"/>
  <c r="D20" i="4"/>
  <c r="F20" i="4"/>
  <c r="G20" i="4"/>
  <c r="J20" i="4"/>
  <c r="B21" i="4"/>
  <c r="B30" i="4" s="1"/>
  <c r="B34" i="4" s="1"/>
  <c r="C21" i="4"/>
  <c r="E21" i="4"/>
  <c r="F21" i="4" s="1"/>
  <c r="G21" i="4" s="1"/>
  <c r="H21" i="4"/>
  <c r="J21" i="4" s="1"/>
  <c r="K21" i="4" s="1"/>
  <c r="I21" i="4"/>
  <c r="D22" i="4"/>
  <c r="F22" i="4"/>
  <c r="G22" i="4" s="1"/>
  <c r="J22" i="4"/>
  <c r="K22" i="4" s="1"/>
  <c r="D23" i="4"/>
  <c r="F23" i="4"/>
  <c r="G23" i="4" s="1"/>
  <c r="J23" i="4"/>
  <c r="K23" i="4" s="1"/>
  <c r="D24" i="4"/>
  <c r="F24" i="4"/>
  <c r="G24" i="4"/>
  <c r="J24" i="4"/>
  <c r="K24" i="4" s="1"/>
  <c r="D25" i="4"/>
  <c r="F25" i="4"/>
  <c r="G25" i="4" s="1"/>
  <c r="J25" i="4"/>
  <c r="K25" i="4" s="1"/>
  <c r="D26" i="4"/>
  <c r="F26" i="4"/>
  <c r="G26" i="4" s="1"/>
  <c r="J26" i="4"/>
  <c r="D27" i="4"/>
  <c r="F27" i="4"/>
  <c r="G27" i="4" s="1"/>
  <c r="J27" i="4"/>
  <c r="K27" i="4"/>
  <c r="D28" i="4"/>
  <c r="F28" i="4"/>
  <c r="G28" i="4" s="1"/>
  <c r="J28" i="4"/>
  <c r="K28" i="4" s="1"/>
  <c r="D29" i="4"/>
  <c r="C30" i="4"/>
  <c r="D30" i="4" s="1"/>
  <c r="H30" i="4"/>
  <c r="H34" i="4" s="1"/>
  <c r="D31" i="4"/>
  <c r="F31" i="4"/>
  <c r="G31" i="4" s="1"/>
  <c r="J31" i="4"/>
  <c r="K31" i="4" s="1"/>
  <c r="D32" i="4"/>
  <c r="F32" i="4"/>
  <c r="G32" i="4"/>
  <c r="J32" i="4"/>
  <c r="K32" i="4" s="1"/>
  <c r="D33" i="4"/>
  <c r="F33" i="4"/>
  <c r="J33" i="4"/>
  <c r="D21" i="4" l="1"/>
  <c r="I30" i="4"/>
  <c r="I34" i="4" s="1"/>
  <c r="J34" i="4" s="1"/>
  <c r="K34" i="4" s="1"/>
  <c r="J6" i="4"/>
  <c r="K6" i="4" s="1"/>
  <c r="C34" i="4"/>
  <c r="J30" i="4"/>
  <c r="K30" i="4" s="1"/>
  <c r="F30" i="4"/>
  <c r="G30" i="4" s="1"/>
  <c r="F6" i="4"/>
  <c r="G6" i="4" s="1"/>
  <c r="E30" i="4"/>
  <c r="E34" i="4" s="1"/>
  <c r="F34" i="4" l="1"/>
  <c r="G34" i="4" s="1"/>
  <c r="D34" i="4"/>
</calcChain>
</file>

<file path=xl/sharedStrings.xml><?xml version="1.0" encoding="utf-8"?>
<sst xmlns="http://schemas.openxmlformats.org/spreadsheetml/2006/main" count="65" uniqueCount="52">
  <si>
    <t xml:space="preserve">    </t>
  </si>
  <si>
    <t>陆丰市财政局国库股</t>
  </si>
  <si>
    <t>收入合计</t>
  </si>
  <si>
    <t xml:space="preserve"> 三、国有资本经营收入小计</t>
  </si>
  <si>
    <t xml:space="preserve">  其中：国有土地使用权出让收入</t>
  </si>
  <si>
    <t xml:space="preserve"> 二、政府性基金预算收入小计</t>
  </si>
  <si>
    <t xml:space="preserve"> 一、一般公共预算收入</t>
  </si>
  <si>
    <t xml:space="preserve">     8、国有资本经营收入</t>
  </si>
  <si>
    <t xml:space="preserve">     7、其他收入</t>
  </si>
  <si>
    <t xml:space="preserve">     6、捐赠收入</t>
  </si>
  <si>
    <t xml:space="preserve">     5、政府住房基金收入</t>
  </si>
  <si>
    <t xml:space="preserve">     4、国有资源（资产）有偿使用收入</t>
  </si>
  <si>
    <t xml:space="preserve">     3、罚没收入</t>
  </si>
  <si>
    <t xml:space="preserve">     2、行政事业性收费收入</t>
  </si>
  <si>
    <t xml:space="preserve">     1、专项收入</t>
  </si>
  <si>
    <t>（二）非税收入</t>
  </si>
  <si>
    <t xml:space="preserve">    14、其他税收收入</t>
    <phoneticPr fontId="4" type="noConversion"/>
  </si>
  <si>
    <t xml:space="preserve">    13、契  税</t>
  </si>
  <si>
    <t xml:space="preserve">    12、耕地占用税</t>
  </si>
  <si>
    <t xml:space="preserve">    11、环保税</t>
  </si>
  <si>
    <t xml:space="preserve">    10、车船使用税</t>
  </si>
  <si>
    <t xml:space="preserve">     9、土地增值税</t>
  </si>
  <si>
    <t xml:space="preserve">     8、城镇土地使用税</t>
  </si>
  <si>
    <t xml:space="preserve">     7、印花税</t>
  </si>
  <si>
    <t xml:space="preserve">     6、房产税</t>
  </si>
  <si>
    <t xml:space="preserve">     5、城市维护建设税</t>
  </si>
  <si>
    <t xml:space="preserve">     4、资源税</t>
  </si>
  <si>
    <t xml:space="preserve">     3、个人所得税</t>
  </si>
  <si>
    <t xml:space="preserve">     2、企业所得税</t>
  </si>
  <si>
    <t xml:space="preserve">     1、增值税</t>
  </si>
  <si>
    <t>（一）税收收入</t>
  </si>
  <si>
    <t>(减)%</t>
  </si>
  <si>
    <t>减额</t>
  </si>
  <si>
    <t>完 成</t>
  </si>
  <si>
    <t>数</t>
  </si>
  <si>
    <t>%</t>
  </si>
  <si>
    <t>备    注</t>
  </si>
  <si>
    <t>同月增</t>
  </si>
  <si>
    <t>同 月</t>
  </si>
  <si>
    <t>同期增</t>
  </si>
  <si>
    <t>同 期</t>
  </si>
  <si>
    <r>
      <t>预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算</t>
    </r>
  </si>
  <si>
    <t>预 算</t>
  </si>
  <si>
    <t>收 入 项 目</t>
  </si>
  <si>
    <t>比上年</t>
  </si>
  <si>
    <t>上 年</t>
  </si>
  <si>
    <t>本 月</t>
  </si>
  <si>
    <r>
      <t>占</t>
    </r>
    <r>
      <rPr>
        <sz val="12"/>
        <rFont val="Times New Roman"/>
        <family val="1"/>
      </rPr>
      <t xml:space="preserve">  </t>
    </r>
    <r>
      <rPr>
        <sz val="11"/>
        <color theme="1"/>
        <rFont val="宋体"/>
        <family val="2"/>
        <charset val="134"/>
        <scheme val="minor"/>
      </rPr>
      <t>年</t>
    </r>
  </si>
  <si>
    <t>累 计</t>
  </si>
  <si>
    <t>年 度</t>
  </si>
  <si>
    <t xml:space="preserve">                        单位：万元</t>
  </si>
  <si>
    <t>陆 丰 市 2022 年 9 月 财 政 预 算 收 入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</si>
</sst>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_ "/>
    <numFmt numFmtId="177" formatCode="#,##0_ "/>
    <numFmt numFmtId="178" formatCode="0.00_);[Red]\(0.00\)"/>
    <numFmt numFmtId="179" formatCode="#,##0_);\(#,##0\)"/>
    <numFmt numFmtId="180" formatCode="#,##0.0_ "/>
    <numFmt numFmtId="181" formatCode="0.0_ "/>
    <numFmt numFmtId="182" formatCode="#,##0_);[Red]\(#,##0\)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4"/>
      <name val="宋体"/>
      <charset val="134"/>
    </font>
    <font>
      <b/>
      <sz val="14"/>
      <name val="宋体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ill="1">
      <alignment vertical="center"/>
    </xf>
    <xf numFmtId="176" fontId="2" fillId="0" borderId="0" xfId="1" applyNumberFormat="1" applyFont="1" applyFill="1">
      <alignment vertical="center"/>
    </xf>
    <xf numFmtId="177" fontId="2" fillId="0" borderId="0" xfId="1" applyNumberFormat="1" applyFont="1" applyFill="1">
      <alignment vertical="center"/>
    </xf>
    <xf numFmtId="0" fontId="2" fillId="0" borderId="0" xfId="1" applyFont="1" applyFill="1">
      <alignment vertical="center"/>
    </xf>
    <xf numFmtId="178" fontId="2" fillId="0" borderId="0" xfId="1" applyNumberFormat="1" applyFont="1" applyFill="1">
      <alignment vertical="center"/>
    </xf>
    <xf numFmtId="177" fontId="2" fillId="0" borderId="0" xfId="1" applyNumberFormat="1" applyFill="1">
      <alignment vertical="center"/>
    </xf>
    <xf numFmtId="179" fontId="3" fillId="0" borderId="0" xfId="1" applyNumberFormat="1" applyFont="1" applyFill="1">
      <alignment vertical="center"/>
    </xf>
    <xf numFmtId="0" fontId="2" fillId="0" borderId="3" xfId="1" applyFont="1" applyFill="1" applyBorder="1">
      <alignment vertical="center"/>
    </xf>
    <xf numFmtId="180" fontId="3" fillId="0" borderId="4" xfId="1" applyNumberFormat="1" applyFont="1" applyFill="1" applyBorder="1">
      <alignment vertical="center"/>
    </xf>
    <xf numFmtId="177" fontId="3" fillId="0" borderId="5" xfId="1" applyNumberFormat="1" applyFont="1" applyFill="1" applyBorder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 applyAlignment="1">
      <alignment horizontal="right" vertical="center"/>
    </xf>
    <xf numFmtId="177" fontId="3" fillId="0" borderId="4" xfId="1" applyNumberFormat="1" applyFont="1" applyFill="1" applyBorder="1">
      <alignment vertical="center"/>
    </xf>
    <xf numFmtId="181" fontId="3" fillId="0" borderId="6" xfId="1" applyNumberFormat="1" applyFont="1" applyFill="1" applyBorder="1">
      <alignment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179" fontId="3" fillId="0" borderId="8" xfId="1" applyNumberFormat="1" applyFont="1" applyFill="1" applyBorder="1">
      <alignment vertical="center"/>
    </xf>
    <xf numFmtId="180" fontId="2" fillId="0" borderId="6" xfId="1" applyNumberFormat="1" applyFont="1" applyFill="1" applyBorder="1">
      <alignment vertical="center"/>
    </xf>
    <xf numFmtId="177" fontId="2" fillId="0" borderId="6" xfId="1" applyNumberFormat="1" applyFont="1" applyFill="1" applyBorder="1">
      <alignment vertical="center"/>
    </xf>
    <xf numFmtId="182" fontId="3" fillId="0" borderId="9" xfId="1" applyNumberFormat="1" applyFont="1" applyFill="1" applyBorder="1">
      <alignment vertical="center"/>
    </xf>
    <xf numFmtId="177" fontId="3" fillId="0" borderId="9" xfId="1" applyNumberFormat="1" applyFont="1" applyFill="1" applyBorder="1">
      <alignment vertical="center"/>
    </xf>
    <xf numFmtId="177" fontId="3" fillId="0" borderId="6" xfId="1" applyNumberFormat="1" applyFont="1" applyFill="1" applyBorder="1">
      <alignment vertical="center"/>
    </xf>
    <xf numFmtId="181" fontId="2" fillId="0" borderId="6" xfId="1" applyNumberFormat="1" applyFont="1" applyFill="1" applyBorder="1">
      <alignment vertical="center"/>
    </xf>
    <xf numFmtId="0" fontId="3" fillId="0" borderId="10" xfId="1" applyFont="1" applyFill="1" applyBorder="1" applyAlignment="1">
      <alignment horizontal="left" vertical="center"/>
    </xf>
    <xf numFmtId="177" fontId="2" fillId="0" borderId="9" xfId="1" applyNumberFormat="1" applyFont="1" applyFill="1" applyBorder="1">
      <alignment vertical="center"/>
    </xf>
    <xf numFmtId="182" fontId="2" fillId="0" borderId="9" xfId="1" applyNumberFormat="1" applyFont="1" applyFill="1" applyBorder="1">
      <alignment vertical="center"/>
    </xf>
    <xf numFmtId="0" fontId="2" fillId="0" borderId="10" xfId="1" applyFont="1" applyFill="1" applyBorder="1" applyAlignment="1">
      <alignment horizontal="left" vertical="center"/>
    </xf>
    <xf numFmtId="180" fontId="3" fillId="0" borderId="6" xfId="1" applyNumberFormat="1" applyFont="1" applyFill="1" applyBorder="1">
      <alignment vertical="center"/>
    </xf>
    <xf numFmtId="0" fontId="3" fillId="0" borderId="0" xfId="1" applyFont="1" applyFill="1" applyBorder="1">
      <alignment vertical="center"/>
    </xf>
    <xf numFmtId="176" fontId="3" fillId="0" borderId="9" xfId="1" applyNumberFormat="1" applyFont="1" applyFill="1" applyBorder="1">
      <alignment vertical="center"/>
    </xf>
    <xf numFmtId="182" fontId="3" fillId="0" borderId="9" xfId="1" applyNumberFormat="1" applyFont="1" applyFill="1" applyBorder="1" applyAlignment="1">
      <alignment horizontal="right" vertical="center"/>
    </xf>
    <xf numFmtId="0" fontId="2" fillId="0" borderId="10" xfId="1" applyFont="1" applyFill="1" applyBorder="1">
      <alignment vertical="center"/>
    </xf>
    <xf numFmtId="0" fontId="3" fillId="0" borderId="10" xfId="1" applyFont="1" applyFill="1" applyBorder="1">
      <alignment vertical="center"/>
    </xf>
    <xf numFmtId="179" fontId="2" fillId="0" borderId="9" xfId="1" applyNumberFormat="1" applyFont="1" applyFill="1" applyBorder="1">
      <alignment vertical="center"/>
    </xf>
    <xf numFmtId="0" fontId="2" fillId="0" borderId="10" xfId="1" applyFill="1" applyBorder="1">
      <alignment vertical="center"/>
    </xf>
    <xf numFmtId="0" fontId="2" fillId="0" borderId="10" xfId="1" applyFont="1" applyFill="1" applyBorder="1" applyAlignment="1">
      <alignment horizontal="left"/>
    </xf>
    <xf numFmtId="177" fontId="3" fillId="0" borderId="0" xfId="1" applyNumberFormat="1" applyFont="1" applyFill="1">
      <alignment vertical="center"/>
    </xf>
    <xf numFmtId="179" fontId="3" fillId="0" borderId="6" xfId="1" applyNumberFormat="1" applyFont="1" applyFill="1" applyBorder="1">
      <alignment vertical="center"/>
    </xf>
    <xf numFmtId="0" fontId="3" fillId="0" borderId="11" xfId="1" applyFont="1" applyFill="1" applyBorder="1">
      <alignment vertical="center"/>
    </xf>
    <xf numFmtId="0" fontId="2" fillId="0" borderId="12" xfId="1" applyFill="1" applyBorder="1">
      <alignment vertical="center"/>
    </xf>
    <xf numFmtId="0" fontId="2" fillId="0" borderId="8" xfId="1" applyFill="1" applyBorder="1" applyAlignment="1">
      <alignment horizontal="center"/>
    </xf>
    <xf numFmtId="0" fontId="2" fillId="0" borderId="6" xfId="1" applyFill="1" applyBorder="1" applyAlignment="1">
      <alignment horizontal="center"/>
    </xf>
    <xf numFmtId="176" fontId="2" fillId="0" borderId="6" xfId="1" applyNumberFormat="1" applyFont="1" applyFill="1" applyBorder="1" applyAlignment="1">
      <alignment horizontal="center"/>
    </xf>
    <xf numFmtId="177" fontId="2" fillId="0" borderId="6" xfId="1" applyNumberFormat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178" fontId="5" fillId="0" borderId="6" xfId="1" applyNumberFormat="1" applyFont="1" applyFill="1" applyBorder="1" applyAlignment="1">
      <alignment horizontal="center"/>
    </xf>
    <xf numFmtId="0" fontId="2" fillId="0" borderId="13" xfId="1" applyFill="1" applyBorder="1">
      <alignment vertical="center"/>
    </xf>
    <xf numFmtId="0" fontId="2" fillId="0" borderId="0" xfId="1" applyFill="1" applyBorder="1">
      <alignment vertical="center"/>
    </xf>
    <xf numFmtId="0" fontId="2" fillId="0" borderId="14" xfId="1" applyFill="1" applyBorder="1" applyAlignment="1">
      <alignment horizontal="center"/>
    </xf>
    <xf numFmtId="0" fontId="2" fillId="0" borderId="15" xfId="1" applyFill="1" applyBorder="1" applyAlignment="1">
      <alignment horizontal="center"/>
    </xf>
    <xf numFmtId="176" fontId="2" fillId="0" borderId="15" xfId="1" applyNumberFormat="1" applyFont="1" applyFill="1" applyBorder="1" applyAlignment="1">
      <alignment horizontal="center"/>
    </xf>
    <xf numFmtId="177" fontId="2" fillId="0" borderId="15" xfId="1" applyNumberFormat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/>
    </xf>
    <xf numFmtId="178" fontId="2" fillId="0" borderId="15" xfId="1" applyNumberFormat="1" applyFont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0" fontId="2" fillId="0" borderId="17" xfId="1" applyFill="1" applyBorder="1">
      <alignment vertical="center"/>
    </xf>
    <xf numFmtId="0" fontId="2" fillId="0" borderId="18" xfId="1" applyFill="1" applyBorder="1" applyAlignment="1">
      <alignment horizontal="center"/>
    </xf>
    <xf numFmtId="0" fontId="2" fillId="0" borderId="19" xfId="1" applyFill="1" applyBorder="1" applyAlignment="1">
      <alignment horizontal="center"/>
    </xf>
    <xf numFmtId="176" fontId="2" fillId="0" borderId="19" xfId="1" applyNumberFormat="1" applyFont="1" applyFill="1" applyBorder="1" applyAlignment="1">
      <alignment horizontal="center"/>
    </xf>
    <xf numFmtId="177" fontId="2" fillId="0" borderId="19" xfId="1" applyNumberFormat="1" applyFont="1" applyFill="1" applyBorder="1" applyAlignment="1">
      <alignment horizontal="center"/>
    </xf>
    <xf numFmtId="0" fontId="2" fillId="0" borderId="19" xfId="1" applyFont="1" applyFill="1" applyBorder="1" applyAlignment="1">
      <alignment horizontal="center"/>
    </xf>
    <xf numFmtId="178" fontId="2" fillId="0" borderId="19" xfId="1" applyNumberFormat="1" applyFont="1" applyFill="1" applyBorder="1" applyAlignment="1">
      <alignment horizontal="center"/>
    </xf>
    <xf numFmtId="0" fontId="2" fillId="0" borderId="2" xfId="1" applyFill="1" applyBorder="1">
      <alignment vertical="center"/>
    </xf>
    <xf numFmtId="0" fontId="2" fillId="0" borderId="0" xfId="1" applyFill="1" applyBorder="1" applyAlignment="1">
      <alignment horizontal="right"/>
    </xf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176" fontId="2" fillId="0" borderId="0" xfId="1" applyNumberFormat="1" applyFont="1" applyFill="1" applyBorder="1">
      <alignment vertical="center"/>
    </xf>
    <xf numFmtId="177" fontId="2" fillId="0" borderId="0" xfId="1" applyNumberFormat="1" applyFont="1" applyFill="1" applyBorder="1">
      <alignment vertical="center"/>
    </xf>
    <xf numFmtId="0" fontId="2" fillId="0" borderId="0" xfId="1" applyFont="1" applyFill="1" applyBorder="1">
      <alignment vertical="center"/>
    </xf>
    <xf numFmtId="178" fontId="2" fillId="0" borderId="0" xfId="1" applyNumberFormat="1" applyFont="1" applyFill="1" applyBorder="1">
      <alignment vertical="center"/>
    </xf>
    <xf numFmtId="31" fontId="2" fillId="0" borderId="0" xfId="1" applyNumberFormat="1" applyFill="1" applyBorder="1" applyAlignment="1">
      <alignment horizontal="left"/>
    </xf>
    <xf numFmtId="0" fontId="3" fillId="0" borderId="2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44"/>
  <sheetViews>
    <sheetView tabSelected="1" topLeftCell="A7" workbookViewId="0">
      <selection activeCell="K18" sqref="K18"/>
    </sheetView>
  </sheetViews>
  <sheetFormatPr defaultColWidth="8.875" defaultRowHeight="14.25" x14ac:dyDescent="0.15"/>
  <cols>
    <col min="1" max="1" width="40.75" style="2" customWidth="1"/>
    <col min="2" max="2" width="13.5" style="2" customWidth="1"/>
    <col min="3" max="3" width="13.5" style="5" customWidth="1"/>
    <col min="4" max="4" width="13.5" style="6" customWidth="1"/>
    <col min="5" max="7" width="13.5" style="5" customWidth="1"/>
    <col min="8" max="8" width="13.5" style="4" customWidth="1"/>
    <col min="9" max="9" width="13.5" style="3" customWidth="1"/>
    <col min="10" max="11" width="13.5" style="2" customWidth="1"/>
    <col min="12" max="12" width="26.875" style="2" customWidth="1"/>
    <col min="13" max="165" width="10" style="2" customWidth="1"/>
    <col min="166" max="16384" width="8.875" style="1"/>
  </cols>
  <sheetData>
    <row r="1" spans="1:165" ht="32.25" customHeight="1" x14ac:dyDescent="0.3">
      <c r="A1" s="75" t="s">
        <v>51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</row>
    <row r="2" spans="1:165" ht="20.25" customHeight="1" thickBot="1" x14ac:dyDescent="0.3">
      <c r="A2" s="72">
        <v>44834</v>
      </c>
      <c r="B2" s="72"/>
      <c r="C2" s="70"/>
      <c r="D2" s="71"/>
      <c r="E2" s="70"/>
      <c r="F2" s="70"/>
      <c r="G2" s="70"/>
      <c r="H2" s="69"/>
      <c r="I2" s="68"/>
      <c r="J2" s="67"/>
      <c r="K2" s="66"/>
      <c r="L2" s="65" t="s">
        <v>50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</row>
    <row r="3" spans="1:165" s="57" customFormat="1" ht="18.75" customHeight="1" x14ac:dyDescent="0.25">
      <c r="A3" s="64"/>
      <c r="B3" s="59" t="s">
        <v>49</v>
      </c>
      <c r="C3" s="62" t="s">
        <v>48</v>
      </c>
      <c r="D3" s="63" t="s">
        <v>47</v>
      </c>
      <c r="E3" s="62" t="s">
        <v>45</v>
      </c>
      <c r="F3" s="62" t="s">
        <v>44</v>
      </c>
      <c r="G3" s="62" t="s">
        <v>44</v>
      </c>
      <c r="H3" s="61" t="s">
        <v>46</v>
      </c>
      <c r="I3" s="60" t="s">
        <v>45</v>
      </c>
      <c r="J3" s="59" t="s">
        <v>44</v>
      </c>
      <c r="K3" s="59" t="s">
        <v>44</v>
      </c>
      <c r="L3" s="58"/>
    </row>
    <row r="4" spans="1:165" s="49" customFormat="1" ht="18.75" customHeight="1" x14ac:dyDescent="0.25">
      <c r="A4" s="56" t="s">
        <v>43</v>
      </c>
      <c r="B4" s="51" t="s">
        <v>42</v>
      </c>
      <c r="C4" s="54" t="s">
        <v>33</v>
      </c>
      <c r="D4" s="55" t="s">
        <v>41</v>
      </c>
      <c r="E4" s="54" t="s">
        <v>40</v>
      </c>
      <c r="F4" s="54" t="s">
        <v>39</v>
      </c>
      <c r="G4" s="54" t="s">
        <v>39</v>
      </c>
      <c r="H4" s="53" t="s">
        <v>33</v>
      </c>
      <c r="I4" s="52" t="s">
        <v>38</v>
      </c>
      <c r="J4" s="51" t="s">
        <v>37</v>
      </c>
      <c r="K4" s="51" t="s">
        <v>37</v>
      </c>
      <c r="L4" s="50" t="s">
        <v>36</v>
      </c>
    </row>
    <row r="5" spans="1:165" s="41" customFormat="1" ht="18.75" customHeight="1" x14ac:dyDescent="0.25">
      <c r="A5" s="48"/>
      <c r="B5" s="46" t="s">
        <v>34</v>
      </c>
      <c r="C5" s="46" t="s">
        <v>34</v>
      </c>
      <c r="D5" s="47" t="s">
        <v>35</v>
      </c>
      <c r="E5" s="46" t="s">
        <v>33</v>
      </c>
      <c r="F5" s="46" t="s">
        <v>32</v>
      </c>
      <c r="G5" s="46" t="s">
        <v>31</v>
      </c>
      <c r="H5" s="45" t="s">
        <v>34</v>
      </c>
      <c r="I5" s="44" t="s">
        <v>33</v>
      </c>
      <c r="J5" s="43" t="s">
        <v>32</v>
      </c>
      <c r="K5" s="43" t="s">
        <v>31</v>
      </c>
      <c r="L5" s="42"/>
    </row>
    <row r="6" spans="1:165" s="17" customFormat="1" ht="24" customHeight="1" x14ac:dyDescent="0.15">
      <c r="A6" s="40" t="s">
        <v>30</v>
      </c>
      <c r="B6" s="39">
        <f>SUM(B7:B20)</f>
        <v>62550</v>
      </c>
      <c r="C6" s="39">
        <f>SUM(C7:C20)</f>
        <v>30410</v>
      </c>
      <c r="D6" s="15">
        <f t="shared" ref="D6:D34" si="0">C6/B6*100</f>
        <v>48.617106314948046</v>
      </c>
      <c r="E6" s="39">
        <f>SUM(E7:E20)</f>
        <v>41245</v>
      </c>
      <c r="F6" s="23">
        <f t="shared" ref="F6:F28" si="1">C6-E6</f>
        <v>-10835</v>
      </c>
      <c r="G6" s="29">
        <f t="shared" ref="G6:G28" si="2">F6/E6*100</f>
        <v>-26.269850891017093</v>
      </c>
      <c r="H6" s="39">
        <f>SUM(H7:H20)</f>
        <v>581</v>
      </c>
      <c r="I6" s="39">
        <f>SUM(I7:I20)</f>
        <v>4398</v>
      </c>
      <c r="J6" s="23">
        <f t="shared" ref="J6:J28" si="3">H6-I6</f>
        <v>-3817</v>
      </c>
      <c r="K6" s="29">
        <f t="shared" ref="K6:K19" si="4">J6/I6*100</f>
        <v>-86.789449749886316</v>
      </c>
      <c r="L6" s="18"/>
      <c r="M6" s="8"/>
    </row>
    <row r="7" spans="1:165" ht="24" customHeight="1" x14ac:dyDescent="0.15">
      <c r="A7" s="33" t="s">
        <v>29</v>
      </c>
      <c r="B7" s="35">
        <v>15532</v>
      </c>
      <c r="C7" s="27">
        <v>6706</v>
      </c>
      <c r="D7" s="24">
        <f t="shared" si="0"/>
        <v>43.175379860932267</v>
      </c>
      <c r="E7" s="27">
        <v>10269</v>
      </c>
      <c r="F7" s="20">
        <f t="shared" si="1"/>
        <v>-3563</v>
      </c>
      <c r="G7" s="19">
        <f t="shared" si="2"/>
        <v>-34.696659850034081</v>
      </c>
      <c r="H7" s="26">
        <v>-1333</v>
      </c>
      <c r="I7" s="27">
        <v>1174</v>
      </c>
      <c r="J7" s="20">
        <f t="shared" si="3"/>
        <v>-2507</v>
      </c>
      <c r="K7" s="19">
        <f t="shared" si="4"/>
        <v>-213.54344122657579</v>
      </c>
      <c r="L7" s="18"/>
      <c r="M7" s="3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</row>
    <row r="8" spans="1:165" ht="24" customHeight="1" x14ac:dyDescent="0.15">
      <c r="A8" s="33" t="s">
        <v>28</v>
      </c>
      <c r="B8" s="35">
        <v>7150</v>
      </c>
      <c r="C8" s="27">
        <v>3213</v>
      </c>
      <c r="D8" s="24">
        <f t="shared" si="0"/>
        <v>44.93706293706294</v>
      </c>
      <c r="E8" s="27">
        <v>5423</v>
      </c>
      <c r="F8" s="20">
        <f t="shared" si="1"/>
        <v>-2210</v>
      </c>
      <c r="G8" s="19">
        <f t="shared" si="2"/>
        <v>-40.752351097178682</v>
      </c>
      <c r="H8" s="27">
        <v>36</v>
      </c>
      <c r="I8" s="27">
        <v>14</v>
      </c>
      <c r="J8" s="20">
        <f t="shared" si="3"/>
        <v>22</v>
      </c>
      <c r="K8" s="19">
        <f t="shared" si="4"/>
        <v>157.14285714285714</v>
      </c>
      <c r="L8" s="18"/>
      <c r="M8" s="8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</row>
    <row r="9" spans="1:165" ht="24" customHeight="1" x14ac:dyDescent="0.15">
      <c r="A9" s="33" t="s">
        <v>27</v>
      </c>
      <c r="B9" s="35">
        <v>1403</v>
      </c>
      <c r="C9" s="27">
        <v>545</v>
      </c>
      <c r="D9" s="24">
        <f t="shared" si="0"/>
        <v>38.845331432644329</v>
      </c>
      <c r="E9" s="27">
        <v>894</v>
      </c>
      <c r="F9" s="20">
        <f t="shared" si="1"/>
        <v>-349</v>
      </c>
      <c r="G9" s="19">
        <f t="shared" si="2"/>
        <v>-39.038031319910516</v>
      </c>
      <c r="H9" s="27">
        <v>78</v>
      </c>
      <c r="I9" s="27">
        <v>98</v>
      </c>
      <c r="J9" s="20">
        <f t="shared" si="3"/>
        <v>-20</v>
      </c>
      <c r="K9" s="19">
        <f t="shared" si="4"/>
        <v>-20.408163265306122</v>
      </c>
      <c r="L9" s="18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</row>
    <row r="10" spans="1:165" ht="24" customHeight="1" x14ac:dyDescent="0.15">
      <c r="A10" s="33" t="s">
        <v>26</v>
      </c>
      <c r="B10" s="35">
        <v>1408</v>
      </c>
      <c r="C10" s="27">
        <v>52</v>
      </c>
      <c r="D10" s="24">
        <f t="shared" si="0"/>
        <v>3.6931818181818183</v>
      </c>
      <c r="E10" s="27">
        <v>649</v>
      </c>
      <c r="F10" s="20">
        <f t="shared" si="1"/>
        <v>-597</v>
      </c>
      <c r="G10" s="19">
        <f t="shared" si="2"/>
        <v>-91.98767334360555</v>
      </c>
      <c r="H10" s="26">
        <v>-1</v>
      </c>
      <c r="I10" s="27">
        <v>14</v>
      </c>
      <c r="J10" s="20">
        <f t="shared" si="3"/>
        <v>-15</v>
      </c>
      <c r="K10" s="19">
        <f t="shared" si="4"/>
        <v>-107.14285714285714</v>
      </c>
      <c r="L10" s="18"/>
      <c r="M10" s="3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</row>
    <row r="11" spans="1:165" ht="24" customHeight="1" x14ac:dyDescent="0.15">
      <c r="A11" s="33" t="s">
        <v>25</v>
      </c>
      <c r="B11" s="35">
        <v>5715</v>
      </c>
      <c r="C11" s="27">
        <v>3412</v>
      </c>
      <c r="D11" s="24">
        <f t="shared" si="0"/>
        <v>59.702537182852147</v>
      </c>
      <c r="E11" s="27">
        <v>3788</v>
      </c>
      <c r="F11" s="20">
        <f t="shared" si="1"/>
        <v>-376</v>
      </c>
      <c r="G11" s="19">
        <f t="shared" si="2"/>
        <v>-9.9260823653643087</v>
      </c>
      <c r="H11" s="27">
        <v>368</v>
      </c>
      <c r="I11" s="27">
        <v>427</v>
      </c>
      <c r="J11" s="20">
        <f t="shared" si="3"/>
        <v>-59</v>
      </c>
      <c r="K11" s="19">
        <f t="shared" si="4"/>
        <v>-13.817330210772832</v>
      </c>
      <c r="L11" s="18"/>
      <c r="M11" s="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</row>
    <row r="12" spans="1:165" ht="24" customHeight="1" x14ac:dyDescent="0.15">
      <c r="A12" s="33" t="s">
        <v>24</v>
      </c>
      <c r="B12" s="35">
        <v>1839</v>
      </c>
      <c r="C12" s="27">
        <v>1712</v>
      </c>
      <c r="D12" s="24">
        <f t="shared" si="0"/>
        <v>93.094072865687878</v>
      </c>
      <c r="E12" s="27">
        <v>253</v>
      </c>
      <c r="F12" s="20">
        <f t="shared" si="1"/>
        <v>1459</v>
      </c>
      <c r="G12" s="19">
        <f t="shared" si="2"/>
        <v>576.67984189723325</v>
      </c>
      <c r="H12" s="27">
        <v>133</v>
      </c>
      <c r="I12" s="27">
        <v>15</v>
      </c>
      <c r="J12" s="20">
        <f t="shared" si="3"/>
        <v>118</v>
      </c>
      <c r="K12" s="19">
        <f t="shared" si="4"/>
        <v>786.66666666666663</v>
      </c>
      <c r="L12" s="18"/>
      <c r="M12" s="8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</row>
    <row r="13" spans="1:165" ht="24" customHeight="1" x14ac:dyDescent="0.15">
      <c r="A13" s="36" t="s">
        <v>23</v>
      </c>
      <c r="B13" s="35">
        <v>1785</v>
      </c>
      <c r="C13" s="27">
        <v>1879</v>
      </c>
      <c r="D13" s="24">
        <f t="shared" si="0"/>
        <v>105.26610644257704</v>
      </c>
      <c r="E13" s="27">
        <v>1290</v>
      </c>
      <c r="F13" s="20">
        <f t="shared" si="1"/>
        <v>589</v>
      </c>
      <c r="G13" s="19">
        <f t="shared" si="2"/>
        <v>45.65891472868217</v>
      </c>
      <c r="H13" s="27">
        <v>134</v>
      </c>
      <c r="I13" s="27">
        <v>181</v>
      </c>
      <c r="J13" s="20">
        <f t="shared" si="3"/>
        <v>-47</v>
      </c>
      <c r="K13" s="19">
        <f t="shared" si="4"/>
        <v>-25.966850828729282</v>
      </c>
      <c r="L13" s="18"/>
      <c r="M13" s="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</row>
    <row r="14" spans="1:165" ht="24" customHeight="1" x14ac:dyDescent="0.15">
      <c r="A14" s="36" t="s">
        <v>22</v>
      </c>
      <c r="B14" s="35">
        <v>1905</v>
      </c>
      <c r="C14" s="27">
        <v>750</v>
      </c>
      <c r="D14" s="24">
        <f t="shared" si="0"/>
        <v>39.370078740157481</v>
      </c>
      <c r="E14" s="27">
        <v>225</v>
      </c>
      <c r="F14" s="20">
        <f t="shared" si="1"/>
        <v>525</v>
      </c>
      <c r="G14" s="19">
        <f t="shared" si="2"/>
        <v>233.33333333333334</v>
      </c>
      <c r="H14" s="27">
        <v>155</v>
      </c>
      <c r="I14" s="27">
        <v>18</v>
      </c>
      <c r="J14" s="20">
        <f t="shared" si="3"/>
        <v>137</v>
      </c>
      <c r="K14" s="19">
        <f t="shared" si="4"/>
        <v>761.11111111111109</v>
      </c>
      <c r="L14" s="18"/>
      <c r="M14" s="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</row>
    <row r="15" spans="1:165" ht="24" customHeight="1" x14ac:dyDescent="0.15">
      <c r="A15" s="33" t="s">
        <v>21</v>
      </c>
      <c r="B15" s="35">
        <v>7005</v>
      </c>
      <c r="C15" s="27">
        <v>4166</v>
      </c>
      <c r="D15" s="24">
        <f t="shared" si="0"/>
        <v>59.47180585296217</v>
      </c>
      <c r="E15" s="27">
        <v>4952</v>
      </c>
      <c r="F15" s="20">
        <f t="shared" si="1"/>
        <v>-786</v>
      </c>
      <c r="G15" s="19">
        <f t="shared" si="2"/>
        <v>-15.87237479806139</v>
      </c>
      <c r="H15" s="27">
        <v>240</v>
      </c>
      <c r="I15" s="27">
        <v>938</v>
      </c>
      <c r="J15" s="20">
        <f t="shared" si="3"/>
        <v>-698</v>
      </c>
      <c r="K15" s="19">
        <f t="shared" si="4"/>
        <v>-74.413646055437098</v>
      </c>
      <c r="L15" s="18"/>
      <c r="M15" s="8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</row>
    <row r="16" spans="1:165" ht="24" customHeight="1" x14ac:dyDescent="0.15">
      <c r="A16" s="37" t="s">
        <v>20</v>
      </c>
      <c r="B16" s="35">
        <v>1714</v>
      </c>
      <c r="C16" s="27">
        <v>1234</v>
      </c>
      <c r="D16" s="24">
        <f t="shared" si="0"/>
        <v>71.995332555425904</v>
      </c>
      <c r="E16" s="27">
        <v>1094</v>
      </c>
      <c r="F16" s="20">
        <f t="shared" si="1"/>
        <v>140</v>
      </c>
      <c r="G16" s="19">
        <f t="shared" si="2"/>
        <v>12.797074954296161</v>
      </c>
      <c r="H16" s="27">
        <v>132</v>
      </c>
      <c r="I16" s="27">
        <v>126</v>
      </c>
      <c r="J16" s="20">
        <f t="shared" si="3"/>
        <v>6</v>
      </c>
      <c r="K16" s="19">
        <f t="shared" si="4"/>
        <v>4.7619047619047619</v>
      </c>
      <c r="L16" s="18"/>
      <c r="M16" s="8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</row>
    <row r="17" spans="1:165" ht="24" customHeight="1" x14ac:dyDescent="0.15">
      <c r="A17" s="37" t="s">
        <v>19</v>
      </c>
      <c r="B17" s="35">
        <v>135</v>
      </c>
      <c r="C17" s="27">
        <v>163</v>
      </c>
      <c r="D17" s="24">
        <f t="shared" si="0"/>
        <v>120.74074074074075</v>
      </c>
      <c r="E17" s="27">
        <v>101</v>
      </c>
      <c r="F17" s="20">
        <f t="shared" si="1"/>
        <v>62</v>
      </c>
      <c r="G17" s="19">
        <f t="shared" si="2"/>
        <v>61.386138613861384</v>
      </c>
      <c r="H17" s="27">
        <v>1</v>
      </c>
      <c r="I17" s="26">
        <v>-1</v>
      </c>
      <c r="J17" s="20">
        <f t="shared" si="3"/>
        <v>2</v>
      </c>
      <c r="K17" s="19">
        <f t="shared" si="4"/>
        <v>-200</v>
      </c>
      <c r="L17" s="18"/>
      <c r="M17" s="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</row>
    <row r="18" spans="1:165" ht="24" customHeight="1" x14ac:dyDescent="0.15">
      <c r="A18" s="33" t="s">
        <v>18</v>
      </c>
      <c r="B18" s="35">
        <v>5752</v>
      </c>
      <c r="C18" s="27">
        <v>2270</v>
      </c>
      <c r="D18" s="24">
        <f t="shared" si="0"/>
        <v>39.464534075104311</v>
      </c>
      <c r="E18" s="27">
        <v>3711</v>
      </c>
      <c r="F18" s="20">
        <f t="shared" si="1"/>
        <v>-1441</v>
      </c>
      <c r="G18" s="19">
        <f t="shared" si="2"/>
        <v>-38.830503907302614</v>
      </c>
      <c r="H18" s="27">
        <v>231</v>
      </c>
      <c r="I18" s="27">
        <v>575</v>
      </c>
      <c r="J18" s="20">
        <f t="shared" si="3"/>
        <v>-344</v>
      </c>
      <c r="K18" s="19">
        <f t="shared" si="4"/>
        <v>-59.826086956521742</v>
      </c>
      <c r="L18" s="18"/>
      <c r="M18" s="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</row>
    <row r="19" spans="1:165" ht="24" customHeight="1" x14ac:dyDescent="0.15">
      <c r="A19" s="33" t="s">
        <v>17</v>
      </c>
      <c r="B19" s="35">
        <v>11206</v>
      </c>
      <c r="C19" s="27">
        <v>4294</v>
      </c>
      <c r="D19" s="24">
        <f t="shared" si="0"/>
        <v>38.318757808316974</v>
      </c>
      <c r="E19" s="27">
        <v>8595</v>
      </c>
      <c r="F19" s="20">
        <f t="shared" si="1"/>
        <v>-4301</v>
      </c>
      <c r="G19" s="19">
        <f t="shared" si="2"/>
        <v>-50.040721349621876</v>
      </c>
      <c r="H19" s="27">
        <v>407</v>
      </c>
      <c r="I19" s="27">
        <v>819</v>
      </c>
      <c r="J19" s="20">
        <f t="shared" si="3"/>
        <v>-412</v>
      </c>
      <c r="K19" s="19">
        <f t="shared" si="4"/>
        <v>-50.305250305250304</v>
      </c>
      <c r="L19" s="18"/>
      <c r="M19" s="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</row>
    <row r="20" spans="1:165" ht="24" customHeight="1" x14ac:dyDescent="0.15">
      <c r="A20" s="36" t="s">
        <v>16</v>
      </c>
      <c r="B20" s="35">
        <v>1</v>
      </c>
      <c r="C20" s="27">
        <v>14</v>
      </c>
      <c r="D20" s="24">
        <f t="shared" si="0"/>
        <v>1400</v>
      </c>
      <c r="E20" s="27">
        <v>1</v>
      </c>
      <c r="F20" s="20">
        <f t="shared" si="1"/>
        <v>13</v>
      </c>
      <c r="G20" s="19">
        <f t="shared" si="2"/>
        <v>1300</v>
      </c>
      <c r="H20" s="27">
        <v>0</v>
      </c>
      <c r="I20" s="27"/>
      <c r="J20" s="20">
        <f t="shared" si="3"/>
        <v>0</v>
      </c>
      <c r="K20" s="19"/>
      <c r="L20" s="18"/>
      <c r="M20" s="8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</row>
    <row r="21" spans="1:165" s="17" customFormat="1" ht="24" customHeight="1" x14ac:dyDescent="0.15">
      <c r="A21" s="34" t="s">
        <v>15</v>
      </c>
      <c r="B21" s="21">
        <f>SUM(B22:B29)</f>
        <v>51425</v>
      </c>
      <c r="C21" s="21">
        <f>SUM(C22:C29)</f>
        <v>58787</v>
      </c>
      <c r="D21" s="15">
        <f t="shared" si="0"/>
        <v>114.31599416626155</v>
      </c>
      <c r="E21" s="21">
        <f>E22+E23+E24+E25+E26+E27+E28+E29</f>
        <v>38254</v>
      </c>
      <c r="F21" s="23">
        <f t="shared" si="1"/>
        <v>20533</v>
      </c>
      <c r="G21" s="29">
        <f t="shared" si="2"/>
        <v>53.675432634495735</v>
      </c>
      <c r="H21" s="21">
        <f>H22+H23+H24+H25+H26+H27+H28+H29</f>
        <v>16755</v>
      </c>
      <c r="I21" s="31">
        <f>I22+I23+I24+I25+I26+I27+I28+I29</f>
        <v>5294</v>
      </c>
      <c r="J21" s="23">
        <f t="shared" si="3"/>
        <v>11461</v>
      </c>
      <c r="K21" s="29">
        <f>J21/I21*100</f>
        <v>216.49036645258786</v>
      </c>
      <c r="L21" s="18"/>
      <c r="M21" s="8"/>
    </row>
    <row r="22" spans="1:165" s="5" customFormat="1" ht="24" customHeight="1" x14ac:dyDescent="0.15">
      <c r="A22" s="33" t="s">
        <v>14</v>
      </c>
      <c r="B22" s="27">
        <v>10050</v>
      </c>
      <c r="C22" s="27">
        <v>2371</v>
      </c>
      <c r="D22" s="24">
        <f t="shared" si="0"/>
        <v>23.592039800995025</v>
      </c>
      <c r="E22" s="27">
        <v>5152</v>
      </c>
      <c r="F22" s="20">
        <f t="shared" si="1"/>
        <v>-2781</v>
      </c>
      <c r="G22" s="19">
        <f t="shared" si="2"/>
        <v>-53.979037267080741</v>
      </c>
      <c r="H22" s="26">
        <v>276</v>
      </c>
      <c r="I22" s="27">
        <v>347</v>
      </c>
      <c r="J22" s="20">
        <f t="shared" si="3"/>
        <v>-71</v>
      </c>
      <c r="K22" s="19">
        <f>J22/I22*100</f>
        <v>-20.461095100864554</v>
      </c>
      <c r="L22" s="18"/>
      <c r="M22" s="8"/>
    </row>
    <row r="23" spans="1:165" s="5" customFormat="1" ht="24" customHeight="1" x14ac:dyDescent="0.15">
      <c r="A23" s="33" t="s">
        <v>13</v>
      </c>
      <c r="B23" s="27">
        <v>13700</v>
      </c>
      <c r="C23" s="27">
        <v>6008</v>
      </c>
      <c r="D23" s="24">
        <f t="shared" si="0"/>
        <v>43.854014598540147</v>
      </c>
      <c r="E23" s="27">
        <v>11697</v>
      </c>
      <c r="F23" s="20">
        <f t="shared" si="1"/>
        <v>-5689</v>
      </c>
      <c r="G23" s="19">
        <f t="shared" si="2"/>
        <v>-48.636402496366586</v>
      </c>
      <c r="H23" s="26">
        <v>517</v>
      </c>
      <c r="I23" s="27">
        <v>1097</v>
      </c>
      <c r="J23" s="20">
        <f t="shared" si="3"/>
        <v>-580</v>
      </c>
      <c r="K23" s="19">
        <f>J23/I23*100</f>
        <v>-52.871467639015499</v>
      </c>
      <c r="L23" s="18"/>
      <c r="M23" s="8"/>
    </row>
    <row r="24" spans="1:165" s="5" customFormat="1" ht="24" customHeight="1" x14ac:dyDescent="0.15">
      <c r="A24" s="33" t="s">
        <v>12</v>
      </c>
      <c r="B24" s="27">
        <v>6200</v>
      </c>
      <c r="C24" s="27">
        <v>10961</v>
      </c>
      <c r="D24" s="24">
        <f t="shared" si="0"/>
        <v>176.79032258064515</v>
      </c>
      <c r="E24" s="27">
        <v>2671</v>
      </c>
      <c r="F24" s="20">
        <f t="shared" si="1"/>
        <v>8290</v>
      </c>
      <c r="G24" s="19">
        <f t="shared" si="2"/>
        <v>310.37064769749156</v>
      </c>
      <c r="H24" s="26">
        <v>666</v>
      </c>
      <c r="I24" s="27">
        <v>584</v>
      </c>
      <c r="J24" s="20">
        <f t="shared" si="3"/>
        <v>82</v>
      </c>
      <c r="K24" s="19">
        <f>J24/I24*100</f>
        <v>14.04109589041096</v>
      </c>
      <c r="L24" s="18"/>
      <c r="M24" s="8"/>
    </row>
    <row r="25" spans="1:165" s="5" customFormat="1" ht="24" customHeight="1" x14ac:dyDescent="0.15">
      <c r="A25" s="33" t="s">
        <v>11</v>
      </c>
      <c r="B25" s="26">
        <v>10420</v>
      </c>
      <c r="C25" s="26">
        <v>8919</v>
      </c>
      <c r="D25" s="24">
        <f t="shared" si="0"/>
        <v>85.595009596928989</v>
      </c>
      <c r="E25" s="26">
        <v>7307</v>
      </c>
      <c r="F25" s="20">
        <f t="shared" si="1"/>
        <v>1612</v>
      </c>
      <c r="G25" s="19">
        <f t="shared" si="2"/>
        <v>22.061037361434241</v>
      </c>
      <c r="H25" s="26">
        <v>3332</v>
      </c>
      <c r="I25" s="27">
        <v>162</v>
      </c>
      <c r="J25" s="20">
        <f t="shared" si="3"/>
        <v>3170</v>
      </c>
      <c r="K25" s="19">
        <f>J25/I25*100</f>
        <v>1956.7901234567903</v>
      </c>
      <c r="L25" s="18"/>
      <c r="M25" s="8"/>
    </row>
    <row r="26" spans="1:165" s="5" customFormat="1" ht="24" customHeight="1" x14ac:dyDescent="0.15">
      <c r="A26" s="33" t="s">
        <v>10</v>
      </c>
      <c r="B26" s="26">
        <v>150</v>
      </c>
      <c r="C26" s="26">
        <v>250</v>
      </c>
      <c r="D26" s="24">
        <f t="shared" si="0"/>
        <v>166.66666666666669</v>
      </c>
      <c r="E26" s="26">
        <v>290</v>
      </c>
      <c r="F26" s="20">
        <f t="shared" si="1"/>
        <v>-40</v>
      </c>
      <c r="G26" s="19">
        <f t="shared" si="2"/>
        <v>-13.793103448275861</v>
      </c>
      <c r="H26" s="26">
        <v>144</v>
      </c>
      <c r="I26" s="27"/>
      <c r="J26" s="20">
        <f t="shared" si="3"/>
        <v>144</v>
      </c>
      <c r="K26" s="19"/>
      <c r="L26" s="18"/>
      <c r="M26" s="8"/>
    </row>
    <row r="27" spans="1:165" s="5" customFormat="1" ht="24" customHeight="1" x14ac:dyDescent="0.15">
      <c r="A27" s="33" t="s">
        <v>9</v>
      </c>
      <c r="B27" s="26">
        <v>10000</v>
      </c>
      <c r="C27" s="26">
        <v>24931</v>
      </c>
      <c r="D27" s="24">
        <f t="shared" si="0"/>
        <v>249.31</v>
      </c>
      <c r="E27" s="26">
        <v>9685</v>
      </c>
      <c r="F27" s="20">
        <f t="shared" si="1"/>
        <v>15246</v>
      </c>
      <c r="G27" s="19">
        <f t="shared" si="2"/>
        <v>157.4186886938565</v>
      </c>
      <c r="H27" s="26">
        <v>10374</v>
      </c>
      <c r="I27" s="27">
        <v>3000</v>
      </c>
      <c r="J27" s="20">
        <f t="shared" si="3"/>
        <v>7374</v>
      </c>
      <c r="K27" s="19">
        <f>J27/I27*100</f>
        <v>245.8</v>
      </c>
      <c r="L27" s="18"/>
      <c r="M27" s="8"/>
    </row>
    <row r="28" spans="1:165" s="5" customFormat="1" ht="24" customHeight="1" x14ac:dyDescent="0.15">
      <c r="A28" s="33" t="s">
        <v>8</v>
      </c>
      <c r="B28" s="27">
        <v>900</v>
      </c>
      <c r="C28" s="27">
        <v>5347</v>
      </c>
      <c r="D28" s="24">
        <f t="shared" si="0"/>
        <v>594.11111111111109</v>
      </c>
      <c r="E28" s="27">
        <v>1452</v>
      </c>
      <c r="F28" s="20">
        <f t="shared" si="1"/>
        <v>3895</v>
      </c>
      <c r="G28" s="19">
        <f t="shared" si="2"/>
        <v>268.25068870523415</v>
      </c>
      <c r="H28" s="26">
        <v>1446</v>
      </c>
      <c r="I28" s="26">
        <v>104</v>
      </c>
      <c r="J28" s="20">
        <f t="shared" si="3"/>
        <v>1342</v>
      </c>
      <c r="K28" s="19">
        <f>J28/I28*100</f>
        <v>1290.3846153846152</v>
      </c>
      <c r="L28" s="18"/>
      <c r="M28" s="8"/>
    </row>
    <row r="29" spans="1:165" s="5" customFormat="1" ht="24" customHeight="1" x14ac:dyDescent="0.15">
      <c r="A29" s="33" t="s">
        <v>7</v>
      </c>
      <c r="B29" s="27">
        <v>5</v>
      </c>
      <c r="C29" s="27"/>
      <c r="D29" s="24">
        <f t="shared" si="0"/>
        <v>0</v>
      </c>
      <c r="E29" s="27"/>
      <c r="F29" s="20"/>
      <c r="G29" s="19"/>
      <c r="H29" s="26"/>
      <c r="I29" s="27"/>
      <c r="J29" s="20"/>
      <c r="K29" s="19"/>
      <c r="L29" s="18"/>
      <c r="M29" s="8"/>
    </row>
    <row r="30" spans="1:165" s="30" customFormat="1" ht="24" customHeight="1" x14ac:dyDescent="0.15">
      <c r="A30" s="25" t="s">
        <v>6</v>
      </c>
      <c r="B30" s="21">
        <f>B6+B21</f>
        <v>113975</v>
      </c>
      <c r="C30" s="21">
        <f>C6+C21</f>
        <v>89197</v>
      </c>
      <c r="D30" s="15">
        <f t="shared" si="0"/>
        <v>78.260144768589598</v>
      </c>
      <c r="E30" s="32">
        <f>E6+E21</f>
        <v>79499</v>
      </c>
      <c r="F30" s="23">
        <f>C30-E30</f>
        <v>9698</v>
      </c>
      <c r="G30" s="29">
        <f>F30/E30*100</f>
        <v>12.198895583592247</v>
      </c>
      <c r="H30" s="21">
        <f>H6+H21</f>
        <v>17336</v>
      </c>
      <c r="I30" s="31">
        <f>I6+I21</f>
        <v>9692</v>
      </c>
      <c r="J30" s="23">
        <f>H30-I30</f>
        <v>7644</v>
      </c>
      <c r="K30" s="19">
        <f>J30/I30*100</f>
        <v>78.869170449855545</v>
      </c>
      <c r="L30" s="18"/>
      <c r="M30" s="8"/>
    </row>
    <row r="31" spans="1:165" ht="24" customHeight="1" x14ac:dyDescent="0.15">
      <c r="A31" s="25" t="s">
        <v>5</v>
      </c>
      <c r="B31" s="21">
        <v>270200</v>
      </c>
      <c r="C31" s="21">
        <v>16723</v>
      </c>
      <c r="D31" s="15">
        <f t="shared" si="0"/>
        <v>6.1891191709844557</v>
      </c>
      <c r="E31" s="21">
        <v>91130</v>
      </c>
      <c r="F31" s="23">
        <f>C31-E31</f>
        <v>-74407</v>
      </c>
      <c r="G31" s="29">
        <f>F31/E31*100</f>
        <v>-81.649292219905632</v>
      </c>
      <c r="H31" s="21">
        <v>4451</v>
      </c>
      <c r="I31" s="22">
        <v>10099</v>
      </c>
      <c r="J31" s="23">
        <f>H31-I31</f>
        <v>-5648</v>
      </c>
      <c r="K31" s="19">
        <f>J31/I31*100</f>
        <v>-55.926329339538569</v>
      </c>
      <c r="L31" s="18"/>
      <c r="M31" s="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</row>
    <row r="32" spans="1:165" ht="24" customHeight="1" x14ac:dyDescent="0.15">
      <c r="A32" s="28" t="s">
        <v>4</v>
      </c>
      <c r="B32" s="27">
        <v>260050</v>
      </c>
      <c r="C32" s="27">
        <v>13719</v>
      </c>
      <c r="D32" s="24">
        <f t="shared" si="0"/>
        <v>5.2755239377042882</v>
      </c>
      <c r="E32" s="27">
        <v>88550</v>
      </c>
      <c r="F32" s="20">
        <f>C32-E32</f>
        <v>-74831</v>
      </c>
      <c r="G32" s="19">
        <f>F32/E32*100</f>
        <v>-84.507058159232074</v>
      </c>
      <c r="H32" s="26">
        <v>3735</v>
      </c>
      <c r="I32" s="26">
        <v>9998</v>
      </c>
      <c r="J32" s="20">
        <f>H32-I32</f>
        <v>-6263</v>
      </c>
      <c r="K32" s="19">
        <f>J32/I32*100</f>
        <v>-62.642528505701144</v>
      </c>
      <c r="L32" s="18"/>
      <c r="M32" s="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</row>
    <row r="33" spans="1:165" s="17" customFormat="1" ht="24" customHeight="1" x14ac:dyDescent="0.15">
      <c r="A33" s="25" t="s">
        <v>3</v>
      </c>
      <c r="B33" s="21">
        <v>3500</v>
      </c>
      <c r="C33" s="21">
        <v>568</v>
      </c>
      <c r="D33" s="24">
        <f t="shared" si="0"/>
        <v>16.228571428571428</v>
      </c>
      <c r="E33" s="21"/>
      <c r="F33" s="23">
        <f>C33-E33</f>
        <v>568</v>
      </c>
      <c r="G33" s="19"/>
      <c r="H33" s="22">
        <v>200</v>
      </c>
      <c r="I33" s="21"/>
      <c r="J33" s="20">
        <f>H33-I33</f>
        <v>200</v>
      </c>
      <c r="K33" s="19"/>
      <c r="L33" s="18"/>
      <c r="M33" s="8"/>
    </row>
    <row r="34" spans="1:165" ht="24" customHeight="1" thickBot="1" x14ac:dyDescent="0.2">
      <c r="A34" s="16" t="s">
        <v>2</v>
      </c>
      <c r="B34" s="13">
        <f>B30+B31+B33</f>
        <v>387675</v>
      </c>
      <c r="C34" s="13">
        <f>C30+C31+C33</f>
        <v>106488</v>
      </c>
      <c r="D34" s="15">
        <f t="shared" si="0"/>
        <v>27.468369123621589</v>
      </c>
      <c r="E34" s="13">
        <f>E30+E31+E33</f>
        <v>170629</v>
      </c>
      <c r="F34" s="14">
        <f>C34-E34</f>
        <v>-64141</v>
      </c>
      <c r="G34" s="10">
        <f>F34/E34*100</f>
        <v>-37.590913619607456</v>
      </c>
      <c r="H34" s="13">
        <f>H30+H31+H33</f>
        <v>21987</v>
      </c>
      <c r="I34" s="12">
        <f>I30+I31+I33</f>
        <v>19791</v>
      </c>
      <c r="J34" s="11">
        <f>H34-I34</f>
        <v>2196</v>
      </c>
      <c r="K34" s="10">
        <f>J34/I34*100</f>
        <v>11.095952705775353</v>
      </c>
      <c r="L34" s="9"/>
      <c r="M34" s="8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</row>
    <row r="35" spans="1:165" x14ac:dyDescent="0.15">
      <c r="A35" s="73"/>
      <c r="B35" s="74"/>
      <c r="C35" s="74"/>
      <c r="D35" s="74"/>
      <c r="E35" s="74"/>
      <c r="L35" s="2" t="s">
        <v>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</row>
    <row r="44" spans="1:165" x14ac:dyDescent="0.15">
      <c r="H44" s="7" t="s">
        <v>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</row>
  </sheetData>
  <mergeCells count="2">
    <mergeCell ref="A1:L1"/>
    <mergeCell ref="A35:E35"/>
  </mergeCells>
  <phoneticPr fontId="1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2022年9月 </vt:lpstr>
      <vt:lpstr>Sheet1</vt:lpstr>
      <vt:lpstr>Sheet2</vt:lpstr>
      <vt:lpstr>Sheet3</vt:lpstr>
      <vt:lpstr>'2022年9月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2022-10-20T02:54:11Z</dcterms:modified>
</cp:coreProperties>
</file>