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9月份  " sheetId="4" r:id="rId1"/>
    <sheet name="Sheet1" sheetId="1" r:id="rId2"/>
    <sheet name="Sheet2" sheetId="2" r:id="rId3"/>
    <sheet name="Sheet3" sheetId="3" r:id="rId4"/>
  </sheets>
  <calcPr calcId="144525" iterate="1"/>
</workbook>
</file>

<file path=xl/calcChain.xml><?xml version="1.0" encoding="utf-8"?>
<calcChain xmlns="http://schemas.openxmlformats.org/spreadsheetml/2006/main">
  <c r="B6" i="4" l="1"/>
  <c r="G6" i="4"/>
  <c r="I6" i="4"/>
  <c r="J6" i="4" s="1"/>
  <c r="M6" i="4"/>
  <c r="N6" i="4"/>
  <c r="B7" i="4"/>
  <c r="B29" i="4" s="1"/>
  <c r="B33" i="4" s="1"/>
  <c r="I7" i="4"/>
  <c r="J7" i="4" s="1"/>
  <c r="B8" i="4"/>
  <c r="G8" i="4" s="1"/>
  <c r="I8" i="4"/>
  <c r="J8" i="4" s="1"/>
  <c r="M8" i="4"/>
  <c r="N8" i="4" s="1"/>
  <c r="B9" i="4"/>
  <c r="G9" i="4" s="1"/>
  <c r="I9" i="4"/>
  <c r="J9" i="4"/>
  <c r="M9" i="4"/>
  <c r="N9" i="4" s="1"/>
  <c r="B10" i="4"/>
  <c r="G10" i="4"/>
  <c r="I10" i="4"/>
  <c r="J10" i="4" s="1"/>
  <c r="M10" i="4"/>
  <c r="N10" i="4" s="1"/>
  <c r="B11" i="4"/>
  <c r="G11" i="4" s="1"/>
  <c r="I11" i="4"/>
  <c r="J11" i="4" s="1"/>
  <c r="M11" i="4"/>
  <c r="N11" i="4" s="1"/>
  <c r="B12" i="4"/>
  <c r="G12" i="4"/>
  <c r="I12" i="4"/>
  <c r="J12" i="4" s="1"/>
  <c r="M12" i="4"/>
  <c r="N12" i="4"/>
  <c r="B13" i="4"/>
  <c r="G13" i="4" s="1"/>
  <c r="I13" i="4"/>
  <c r="J13" i="4"/>
  <c r="M13" i="4"/>
  <c r="N13" i="4" s="1"/>
  <c r="B14" i="4"/>
  <c r="G14" i="4" s="1"/>
  <c r="I14" i="4"/>
  <c r="J14" i="4" s="1"/>
  <c r="M14" i="4"/>
  <c r="N14" i="4"/>
  <c r="B15" i="4"/>
  <c r="G15" i="4" s="1"/>
  <c r="I15" i="4"/>
  <c r="J15" i="4"/>
  <c r="M15" i="4"/>
  <c r="N15" i="4" s="1"/>
  <c r="B16" i="4"/>
  <c r="G16" i="4" s="1"/>
  <c r="I16" i="4"/>
  <c r="J16" i="4" s="1"/>
  <c r="M16" i="4"/>
  <c r="N16" i="4" s="1"/>
  <c r="B17" i="4"/>
  <c r="G17" i="4" s="1"/>
  <c r="I17" i="4"/>
  <c r="J17" i="4"/>
  <c r="M17" i="4"/>
  <c r="N17" i="4" s="1"/>
  <c r="B18" i="4"/>
  <c r="G18" i="4"/>
  <c r="I18" i="4"/>
  <c r="J18" i="4" s="1"/>
  <c r="M18" i="4"/>
  <c r="N18" i="4" s="1"/>
  <c r="B19" i="4"/>
  <c r="G19" i="4" s="1"/>
  <c r="I19" i="4"/>
  <c r="J19" i="4" s="1"/>
  <c r="M19" i="4"/>
  <c r="N19" i="4" s="1"/>
  <c r="B20" i="4"/>
  <c r="I20" i="4"/>
  <c r="B21" i="4"/>
  <c r="G21" i="4" s="1"/>
  <c r="I21" i="4"/>
  <c r="J21" i="4"/>
  <c r="M21" i="4"/>
  <c r="N21" i="4" s="1"/>
  <c r="B22" i="4"/>
  <c r="G22" i="4" s="1"/>
  <c r="I22" i="4"/>
  <c r="J22" i="4" s="1"/>
  <c r="M22" i="4"/>
  <c r="N22" i="4" s="1"/>
  <c r="B23" i="4"/>
  <c r="G23" i="4" s="1"/>
  <c r="I23" i="4"/>
  <c r="J23" i="4"/>
  <c r="M23" i="4"/>
  <c r="N23" i="4" s="1"/>
  <c r="B24" i="4"/>
  <c r="G24" i="4"/>
  <c r="I24" i="4"/>
  <c r="J24" i="4" s="1"/>
  <c r="M24" i="4"/>
  <c r="N24" i="4" s="1"/>
  <c r="B25" i="4"/>
  <c r="G25" i="4" s="1"/>
  <c r="I25" i="4"/>
  <c r="J25" i="4" s="1"/>
  <c r="M25" i="4"/>
  <c r="N25" i="4" s="1"/>
  <c r="B26" i="4"/>
  <c r="G26" i="4"/>
  <c r="B27" i="4"/>
  <c r="G27" i="4" s="1"/>
  <c r="B28" i="4"/>
  <c r="G28" i="4"/>
  <c r="I28" i="4"/>
  <c r="J28" i="4" s="1"/>
  <c r="M28" i="4"/>
  <c r="N28" i="4" s="1"/>
  <c r="C29" i="4"/>
  <c r="C33" i="4" s="1"/>
  <c r="D29" i="4"/>
  <c r="E29" i="4"/>
  <c r="F29" i="4"/>
  <c r="H29" i="4"/>
  <c r="H33" i="4" s="1"/>
  <c r="K29" i="4"/>
  <c r="L29" i="4"/>
  <c r="G30" i="4"/>
  <c r="I30" i="4"/>
  <c r="J30" i="4" s="1"/>
  <c r="M30" i="4"/>
  <c r="N30" i="4" s="1"/>
  <c r="G31" i="4"/>
  <c r="I31" i="4"/>
  <c r="J31" i="4"/>
  <c r="M31" i="4"/>
  <c r="N31" i="4" s="1"/>
  <c r="G32" i="4"/>
  <c r="I32" i="4"/>
  <c r="J32" i="4" s="1"/>
  <c r="M32" i="4"/>
  <c r="N32" i="4" s="1"/>
  <c r="D33" i="4"/>
  <c r="E33" i="4"/>
  <c r="K33" i="4"/>
  <c r="L33" i="4"/>
  <c r="M33" i="4" l="1"/>
  <c r="N33" i="4" s="1"/>
  <c r="I29" i="4"/>
  <c r="J29" i="4" s="1"/>
  <c r="F33" i="4"/>
  <c r="I33" i="4" s="1"/>
  <c r="J33" i="4" s="1"/>
  <c r="M29" i="4"/>
  <c r="N29" i="4" s="1"/>
  <c r="G33" i="4"/>
  <c r="G29" i="4"/>
</calcChain>
</file>

<file path=xl/sharedStrings.xml><?xml version="1.0" encoding="utf-8"?>
<sst xmlns="http://schemas.openxmlformats.org/spreadsheetml/2006/main" count="68" uniqueCount="55">
  <si>
    <t>支出合计</t>
  </si>
  <si>
    <t>四、债务还本支出</t>
  </si>
  <si>
    <t>三、国有资本经营支出</t>
  </si>
  <si>
    <t>二、政府性基金预算支出</t>
  </si>
  <si>
    <t>一、一般公共预算支出合计</t>
  </si>
  <si>
    <t>229、其他支出</t>
  </si>
  <si>
    <t>227、预备费</t>
    <phoneticPr fontId="8" type="noConversion"/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</si>
  <si>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</si>
  <si>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</si>
  <si>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</si>
  <si>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</si>
  <si>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</si>
  <si>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</si>
  <si>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消化历年农合改制资金挂账</t>
    <phoneticPr fontId="8" type="noConversion"/>
  </si>
  <si>
    <t>217、金融支出</t>
  </si>
  <si>
    <t>216、商业服务业等支出</t>
  </si>
  <si>
    <t>215、资源勘探信息等支出</t>
  </si>
  <si>
    <t>其中：消化历年历年公路建设资金1.4亿元，政府债券资金支出3亿元</t>
    <phoneticPr fontId="8" type="noConversion"/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</si>
  <si>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</si>
  <si>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</si>
  <si>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</si>
  <si>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</si>
  <si>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</si>
  <si>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</si>
  <si>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</si>
  <si>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</si>
  <si>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</si>
  <si>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</si>
  <si>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</si>
  <si>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</si>
  <si>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</si>
  <si>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</si>
  <si>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</si>
  <si>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</si>
  <si>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</si>
  <si>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</si>
  <si>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</si>
  <si>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</si>
  <si>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备    注</t>
  </si>
  <si>
    <t>同月增</t>
  </si>
  <si>
    <t>同月</t>
  </si>
  <si>
    <t>同期增</t>
  </si>
  <si>
    <t>同期</t>
  </si>
  <si>
    <t>预算</t>
  </si>
  <si>
    <t>预 算</t>
  </si>
  <si>
    <t>支  出 项  目</t>
  </si>
  <si>
    <t>比上年</t>
  </si>
  <si>
    <t>上年</t>
  </si>
  <si>
    <t>本月</t>
  </si>
  <si>
    <t>占年</t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</si>
  <si>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</si>
  <si>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年度预算计划</t>
  </si>
  <si>
    <t>年 初</t>
  </si>
  <si>
    <t xml:space="preserve"> 单位：万元</t>
  </si>
  <si>
    <t xml:space="preserve"> 陆 丰 市 2022 年 9 月 财 政 预 算 支 出 完 成 情 况 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</si>
</sst>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7">
    <xf numFmtId="0" fontId="0" fillId="0" borderId="0" xfId="0">
      <alignment vertical="center"/>
    </xf>
    <xf numFmtId="0" fontId="2" fillId="0" borderId="0" xfId="1" applyBorder="1"/>
    <xf numFmtId="176" fontId="2" fillId="0" borderId="0" xfId="1" applyNumberFormat="1" applyBorder="1"/>
    <xf numFmtId="176" fontId="2" fillId="0" borderId="0" xfId="1" applyNumberFormat="1" applyFill="1" applyBorder="1"/>
    <xf numFmtId="0" fontId="2" fillId="0" borderId="0" xfId="1" applyFill="1" applyBorder="1"/>
    <xf numFmtId="177" fontId="2" fillId="0" borderId="0" xfId="1" applyNumberFormat="1" applyFont="1" applyFill="1" applyBorder="1"/>
    <xf numFmtId="0" fontId="2" fillId="0" borderId="0" xfId="1" applyFont="1" applyFill="1" applyBorder="1"/>
    <xf numFmtId="178" fontId="2" fillId="0" borderId="0" xfId="1" applyNumberFormat="1" applyFill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horizontal="center"/>
    </xf>
    <xf numFmtId="176" fontId="2" fillId="0" borderId="0" xfId="1" applyNumberFormat="1" applyBorder="1" applyAlignment="1">
      <alignment horizontal="center"/>
    </xf>
    <xf numFmtId="176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0" xfId="1" applyNumberFormat="1" applyFill="1" applyBorder="1" applyAlignment="1">
      <alignment horizontal="center"/>
    </xf>
    <xf numFmtId="178" fontId="2" fillId="0" borderId="0" xfId="1" applyNumberFormat="1" applyFill="1" applyBorder="1" applyAlignment="1">
      <alignment horizontal="left"/>
    </xf>
    <xf numFmtId="31" fontId="2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176" fontId="3" fillId="0" borderId="0" xfId="1" applyNumberFormat="1" applyFont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/>
    <xf numFmtId="0" fontId="2" fillId="0" borderId="0" xfId="1" applyFill="1"/>
    <xf numFmtId="177" fontId="4" fillId="0" borderId="0" xfId="1" applyNumberFormat="1" applyFont="1" applyBorder="1"/>
    <xf numFmtId="176" fontId="2" fillId="0" borderId="0" xfId="1" applyNumberFormat="1" applyFill="1"/>
    <xf numFmtId="176" fontId="2" fillId="0" borderId="0" xfId="1" applyNumberFormat="1" applyFont="1" applyFill="1"/>
    <xf numFmtId="177" fontId="2" fillId="0" borderId="0" xfId="1" applyNumberFormat="1" applyFont="1" applyFill="1"/>
    <xf numFmtId="177" fontId="2" fillId="0" borderId="0" xfId="1" applyNumberFormat="1" applyFill="1"/>
    <xf numFmtId="0" fontId="4" fillId="0" borderId="0" xfId="1" applyFont="1" applyFill="1" applyBorder="1" applyAlignment="1">
      <alignment horizontal="left" vertical="center"/>
    </xf>
    <xf numFmtId="179" fontId="4" fillId="0" borderId="2" xfId="1" applyNumberFormat="1" applyFont="1" applyBorder="1" applyAlignment="1">
      <alignment horizontal="center" vertical="center"/>
    </xf>
    <xf numFmtId="180" fontId="4" fillId="0" borderId="3" xfId="1" applyNumberFormat="1" applyFont="1" applyBorder="1"/>
    <xf numFmtId="176" fontId="4" fillId="0" borderId="3" xfId="1" applyNumberFormat="1" applyFont="1" applyBorder="1"/>
    <xf numFmtId="176" fontId="5" fillId="0" borderId="3" xfId="1" applyNumberFormat="1" applyFont="1" applyFill="1" applyBorder="1"/>
    <xf numFmtId="176" fontId="4" fillId="0" borderId="3" xfId="1" applyNumberFormat="1" applyFont="1" applyFill="1" applyBorder="1"/>
    <xf numFmtId="180" fontId="4" fillId="0" borderId="3" xfId="1" applyNumberFormat="1" applyFont="1" applyFill="1" applyBorder="1"/>
    <xf numFmtId="181" fontId="4" fillId="0" borderId="4" xfId="1" applyNumberFormat="1" applyFont="1" applyFill="1" applyBorder="1"/>
    <xf numFmtId="177" fontId="4" fillId="0" borderId="3" xfId="1" applyNumberFormat="1" applyFont="1" applyFill="1" applyBorder="1"/>
    <xf numFmtId="177" fontId="4" fillId="0" borderId="5" xfId="1" applyNumberFormat="1" applyFont="1" applyFill="1" applyBorder="1"/>
    <xf numFmtId="0" fontId="4" fillId="0" borderId="6" xfId="1" applyFont="1" applyBorder="1" applyAlignment="1">
      <alignment horizontal="center"/>
    </xf>
    <xf numFmtId="0" fontId="2" fillId="0" borderId="7" xfId="1" applyFill="1" applyBorder="1" applyAlignment="1">
      <alignment horizontal="center" vertical="center"/>
    </xf>
    <xf numFmtId="180" fontId="4" fillId="0" borderId="4" xfId="1" applyNumberFormat="1" applyFont="1" applyBorder="1"/>
    <xf numFmtId="176" fontId="4" fillId="0" borderId="4" xfId="1" applyNumberFormat="1" applyFont="1" applyBorder="1"/>
    <xf numFmtId="176" fontId="4" fillId="0" borderId="4" xfId="1" applyNumberFormat="1" applyFont="1" applyFill="1" applyBorder="1"/>
    <xf numFmtId="180" fontId="4" fillId="0" borderId="4" xfId="1" applyNumberFormat="1" applyFont="1" applyFill="1" applyBorder="1"/>
    <xf numFmtId="177" fontId="4" fillId="0" borderId="8" xfId="1" applyNumberFormat="1" applyFont="1" applyFill="1" applyBorder="1"/>
    <xf numFmtId="0" fontId="2" fillId="0" borderId="8" xfId="1" applyFont="1" applyFill="1" applyBorder="1"/>
    <xf numFmtId="177" fontId="4" fillId="0" borderId="9" xfId="1" applyNumberFormat="1" applyFont="1" applyFill="1" applyBorder="1"/>
    <xf numFmtId="0" fontId="4" fillId="0" borderId="10" xfId="1" applyFont="1" applyFill="1" applyBorder="1"/>
    <xf numFmtId="0" fontId="2" fillId="0" borderId="11" xfId="1" applyBorder="1" applyAlignment="1">
      <alignment horizontal="center" vertical="center"/>
    </xf>
    <xf numFmtId="0" fontId="2" fillId="0" borderId="4" xfId="1" applyFont="1" applyFill="1" applyBorder="1"/>
    <xf numFmtId="0" fontId="4" fillId="0" borderId="12" xfId="1" applyFont="1" applyBorder="1"/>
    <xf numFmtId="0" fontId="4" fillId="0" borderId="0" xfId="1" applyFont="1" applyBorder="1"/>
    <xf numFmtId="0" fontId="6" fillId="0" borderId="11" xfId="1" applyFont="1" applyBorder="1" applyAlignment="1">
      <alignment horizontal="center" vertical="center"/>
    </xf>
    <xf numFmtId="177" fontId="4" fillId="0" borderId="4" xfId="1" applyNumberFormat="1" applyFont="1" applyFill="1" applyBorder="1"/>
    <xf numFmtId="0" fontId="4" fillId="0" borderId="12" xfId="1" applyFont="1" applyBorder="1" applyAlignment="1">
      <alignment horizontal="left"/>
    </xf>
    <xf numFmtId="0" fontId="7" fillId="0" borderId="11" xfId="1" applyFont="1" applyBorder="1" applyAlignment="1">
      <alignment horizontal="center" vertical="center"/>
    </xf>
    <xf numFmtId="180" fontId="2" fillId="0" borderId="4" xfId="1" applyNumberFormat="1" applyBorder="1"/>
    <xf numFmtId="176" fontId="2" fillId="0" borderId="4" xfId="1" applyNumberFormat="1" applyFont="1" applyBorder="1"/>
    <xf numFmtId="177" fontId="2" fillId="0" borderId="4" xfId="1" applyNumberFormat="1" applyFont="1" applyFill="1" applyBorder="1"/>
    <xf numFmtId="180" fontId="2" fillId="0" borderId="4" xfId="1" applyNumberFormat="1" applyFill="1" applyBorder="1"/>
    <xf numFmtId="176" fontId="2" fillId="0" borderId="4" xfId="1" applyNumberFormat="1" applyFont="1" applyFill="1" applyBorder="1"/>
    <xf numFmtId="181" fontId="2" fillId="0" borderId="4" xfId="1" applyNumberFormat="1" applyFont="1" applyFill="1" applyBorder="1"/>
    <xf numFmtId="180" fontId="2" fillId="0" borderId="4" xfId="1" applyNumberFormat="1" applyFont="1" applyFill="1" applyBorder="1"/>
    <xf numFmtId="177" fontId="2" fillId="0" borderId="9" xfId="1" applyNumberFormat="1" applyFill="1" applyBorder="1"/>
    <xf numFmtId="0" fontId="2" fillId="0" borderId="12" xfId="1" applyBorder="1"/>
    <xf numFmtId="0" fontId="7" fillId="0" borderId="11" xfId="1" applyFont="1" applyFill="1" applyBorder="1" applyAlignment="1">
      <alignment horizontal="center" vertical="center"/>
    </xf>
    <xf numFmtId="0" fontId="2" fillId="0" borderId="12" xfId="1" applyFill="1" applyBorder="1"/>
    <xf numFmtId="0" fontId="9" fillId="0" borderId="11" xfId="1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180" fontId="2" fillId="0" borderId="4" xfId="1" applyNumberFormat="1" applyBorder="1" applyAlignment="1">
      <alignment horizontal="right"/>
    </xf>
    <xf numFmtId="176" fontId="2" fillId="0" borderId="4" xfId="1" applyNumberFormat="1" applyFont="1" applyBorder="1" applyAlignment="1">
      <alignment horizontal="right"/>
    </xf>
    <xf numFmtId="177" fontId="2" fillId="0" borderId="4" xfId="1" applyNumberFormat="1" applyFont="1" applyFill="1" applyBorder="1" applyAlignment="1">
      <alignment horizontal="right"/>
    </xf>
    <xf numFmtId="180" fontId="2" fillId="0" borderId="4" xfId="1" applyNumberFormat="1" applyFill="1" applyBorder="1" applyAlignment="1">
      <alignment horizontal="right"/>
    </xf>
    <xf numFmtId="176" fontId="2" fillId="0" borderId="4" xfId="1" applyNumberFormat="1" applyFont="1" applyFill="1" applyBorder="1" applyAlignment="1">
      <alignment horizontal="right"/>
    </xf>
    <xf numFmtId="181" fontId="2" fillId="0" borderId="4" xfId="1" applyNumberFormat="1" applyFont="1" applyFill="1" applyBorder="1" applyAlignment="1">
      <alignment horizontal="right"/>
    </xf>
    <xf numFmtId="180" fontId="2" fillId="0" borderId="4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177" fontId="2" fillId="0" borderId="9" xfId="1" applyNumberFormat="1" applyFill="1" applyBorder="1" applyAlignment="1">
      <alignment horizontal="right"/>
    </xf>
    <xf numFmtId="0" fontId="2" fillId="0" borderId="12" xfId="1" applyBorder="1" applyAlignment="1">
      <alignment horizontal="left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182" fontId="2" fillId="0" borderId="9" xfId="1" applyNumberFormat="1" applyBorder="1" applyAlignment="1">
      <alignment horizontal="center"/>
    </xf>
    <xf numFmtId="176" fontId="2" fillId="0" borderId="9" xfId="1" applyNumberFormat="1" applyBorder="1" applyAlignment="1">
      <alignment horizontal="center"/>
    </xf>
    <xf numFmtId="176" fontId="2" fillId="0" borderId="9" xfId="1" applyNumberFormat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6" xfId="1" applyBorder="1" applyAlignment="1">
      <alignment horizontal="center"/>
    </xf>
    <xf numFmtId="182" fontId="2" fillId="0" borderId="17" xfId="1" applyNumberFormat="1" applyBorder="1" applyAlignment="1">
      <alignment horizontal="center"/>
    </xf>
    <xf numFmtId="176" fontId="2" fillId="0" borderId="17" xfId="1" applyNumberFormat="1" applyBorder="1" applyAlignment="1">
      <alignment horizontal="center"/>
    </xf>
    <xf numFmtId="176" fontId="2" fillId="0" borderId="17" xfId="1" applyNumberForma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177" fontId="2" fillId="0" borderId="17" xfId="1" applyNumberFormat="1" applyFill="1" applyBorder="1" applyAlignment="1">
      <alignment horizont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182" fontId="2" fillId="0" borderId="20" xfId="1" applyNumberFormat="1" applyBorder="1" applyAlignment="1">
      <alignment horizontal="center"/>
    </xf>
    <xf numFmtId="176" fontId="2" fillId="0" borderId="20" xfId="1" applyNumberFormat="1" applyBorder="1" applyAlignment="1">
      <alignment horizontal="center"/>
    </xf>
    <xf numFmtId="176" fontId="2" fillId="0" borderId="20" xfId="1" applyNumberFormat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177" fontId="2" fillId="0" borderId="20" xfId="1" applyNumberFormat="1" applyFill="1" applyBorder="1" applyAlignment="1">
      <alignment horizont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Border="1" applyAlignment="1">
      <alignment horizontal="center"/>
    </xf>
    <xf numFmtId="182" fontId="11" fillId="0" borderId="0" xfId="1" applyNumberFormat="1" applyFont="1" applyBorder="1"/>
    <xf numFmtId="0" fontId="12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" xfId="1" applyBorder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L9" sqref="L9"/>
    </sheetView>
  </sheetViews>
  <sheetFormatPr defaultColWidth="10" defaultRowHeight="14.25"/>
  <cols>
    <col min="1" max="1" width="34.625" style="1" customWidth="1"/>
    <col min="2" max="2" width="13.875" style="7" customWidth="1"/>
    <col min="3" max="3" width="12.875" style="6" hidden="1" customWidth="1"/>
    <col min="4" max="4" width="13.5" style="6" hidden="1" customWidth="1"/>
    <col min="5" max="5" width="13.75" style="6" hidden="1" customWidth="1"/>
    <col min="6" max="6" width="15.5" style="5" customWidth="1"/>
    <col min="7" max="7" width="16.25" style="5" customWidth="1"/>
    <col min="8" max="9" width="15.5" style="3" customWidth="1"/>
    <col min="10" max="10" width="15.5" style="4" customWidth="1"/>
    <col min="11" max="12" width="15.5" style="3" customWidth="1"/>
    <col min="13" max="13" width="15.5" style="2" customWidth="1"/>
    <col min="14" max="14" width="15.5" style="1" customWidth="1"/>
    <col min="15" max="15" width="33.25" style="1" customWidth="1"/>
    <col min="16" max="16384" width="10" style="1"/>
  </cols>
  <sheetData>
    <row r="1" spans="1:15" ht="31.5" customHeight="1">
      <c r="A1" s="112" t="s">
        <v>54</v>
      </c>
      <c r="B1" s="112"/>
      <c r="C1" s="112"/>
      <c r="D1" s="112"/>
      <c r="E1" s="112"/>
      <c r="F1" s="113"/>
      <c r="G1" s="113"/>
      <c r="H1" s="113"/>
      <c r="I1" s="113"/>
      <c r="J1" s="113"/>
      <c r="K1" s="113"/>
      <c r="L1" s="113"/>
      <c r="M1" s="112"/>
      <c r="N1" s="112"/>
      <c r="O1" s="112"/>
    </row>
    <row r="2" spans="1:15" ht="19.5" thickBot="1">
      <c r="A2" s="17">
        <v>44834</v>
      </c>
      <c r="B2" s="16"/>
      <c r="N2" s="111"/>
      <c r="O2" s="8" t="s">
        <v>53</v>
      </c>
    </row>
    <row r="3" spans="1:15" ht="16.899999999999999" customHeight="1">
      <c r="A3" s="110"/>
      <c r="B3" s="109" t="s">
        <v>52</v>
      </c>
      <c r="C3" s="114" t="s">
        <v>51</v>
      </c>
      <c r="D3" s="114"/>
      <c r="E3" s="114"/>
      <c r="F3" s="108" t="s">
        <v>50</v>
      </c>
      <c r="G3" s="107" t="s">
        <v>49</v>
      </c>
      <c r="H3" s="106" t="s">
        <v>47</v>
      </c>
      <c r="I3" s="106" t="s">
        <v>46</v>
      </c>
      <c r="J3" s="107" t="s">
        <v>46</v>
      </c>
      <c r="K3" s="106" t="s">
        <v>48</v>
      </c>
      <c r="L3" s="106" t="s">
        <v>47</v>
      </c>
      <c r="M3" s="105" t="s">
        <v>46</v>
      </c>
      <c r="N3" s="104" t="s">
        <v>46</v>
      </c>
      <c r="O3" s="103"/>
    </row>
    <row r="4" spans="1:15" ht="16.899999999999999" customHeight="1">
      <c r="A4" s="102" t="s">
        <v>45</v>
      </c>
      <c r="B4" s="101" t="s">
        <v>44</v>
      </c>
      <c r="C4" s="115"/>
      <c r="D4" s="115"/>
      <c r="E4" s="115"/>
      <c r="F4" s="100" t="s">
        <v>32</v>
      </c>
      <c r="G4" s="99" t="s">
        <v>43</v>
      </c>
      <c r="H4" s="98" t="s">
        <v>42</v>
      </c>
      <c r="I4" s="98" t="s">
        <v>41</v>
      </c>
      <c r="J4" s="99" t="s">
        <v>41</v>
      </c>
      <c r="K4" s="98" t="s">
        <v>32</v>
      </c>
      <c r="L4" s="98" t="s">
        <v>40</v>
      </c>
      <c r="M4" s="97" t="s">
        <v>39</v>
      </c>
      <c r="N4" s="96" t="s">
        <v>39</v>
      </c>
      <c r="O4" s="95" t="s">
        <v>38</v>
      </c>
    </row>
    <row r="5" spans="1:15" ht="16.899999999999999" customHeight="1">
      <c r="A5" s="94"/>
      <c r="B5" s="93" t="s">
        <v>33</v>
      </c>
      <c r="C5" s="92" t="s">
        <v>37</v>
      </c>
      <c r="D5" s="92" t="s">
        <v>36</v>
      </c>
      <c r="E5" s="92" t="s">
        <v>35</v>
      </c>
      <c r="F5" s="91" t="s">
        <v>33</v>
      </c>
      <c r="G5" s="90" t="s">
        <v>34</v>
      </c>
      <c r="H5" s="89" t="s">
        <v>32</v>
      </c>
      <c r="I5" s="89" t="s">
        <v>31</v>
      </c>
      <c r="J5" s="90" t="s">
        <v>30</v>
      </c>
      <c r="K5" s="89" t="s">
        <v>33</v>
      </c>
      <c r="L5" s="89" t="s">
        <v>32</v>
      </c>
      <c r="M5" s="88" t="s">
        <v>31</v>
      </c>
      <c r="N5" s="87" t="s">
        <v>30</v>
      </c>
      <c r="O5" s="86"/>
    </row>
    <row r="6" spans="1:15" ht="23.25" customHeight="1">
      <c r="A6" s="67" t="s">
        <v>29</v>
      </c>
      <c r="B6" s="66">
        <f t="shared" ref="B6:B28" si="0">C6+D6+E6</f>
        <v>61621</v>
      </c>
      <c r="C6" s="65"/>
      <c r="D6" s="65"/>
      <c r="E6" s="65">
        <v>61621</v>
      </c>
      <c r="F6" s="61">
        <v>56231</v>
      </c>
      <c r="G6" s="64">
        <f>F6/B6*100</f>
        <v>91.25298193797569</v>
      </c>
      <c r="H6" s="61">
        <v>49310</v>
      </c>
      <c r="I6" s="63">
        <f t="shared" ref="I6:I25" si="1">F6-H6</f>
        <v>6921</v>
      </c>
      <c r="J6" s="62">
        <f t="shared" ref="J6:J19" si="2">I6/H6*100</f>
        <v>14.035692557290611</v>
      </c>
      <c r="K6" s="61">
        <v>5675</v>
      </c>
      <c r="L6" s="61">
        <v>4539</v>
      </c>
      <c r="M6" s="60">
        <f>K6-L6</f>
        <v>1136</v>
      </c>
      <c r="N6" s="59">
        <f>M6/L6*100</f>
        <v>25.027539105529851</v>
      </c>
      <c r="O6" s="85"/>
    </row>
    <row r="7" spans="1:15" ht="23.25" customHeight="1">
      <c r="A7" s="67" t="s">
        <v>28</v>
      </c>
      <c r="B7" s="66">
        <f t="shared" si="0"/>
        <v>0</v>
      </c>
      <c r="C7" s="65"/>
      <c r="D7" s="65"/>
      <c r="E7" s="65"/>
      <c r="F7" s="61">
        <v>132</v>
      </c>
      <c r="G7" s="64"/>
      <c r="H7" s="61">
        <v>312</v>
      </c>
      <c r="I7" s="63">
        <f t="shared" si="1"/>
        <v>-180</v>
      </c>
      <c r="J7" s="62">
        <f t="shared" si="2"/>
        <v>-57.692307692307686</v>
      </c>
      <c r="K7" s="61"/>
      <c r="L7" s="61">
        <v>189</v>
      </c>
      <c r="M7" s="60"/>
      <c r="N7" s="59"/>
      <c r="O7" s="58"/>
    </row>
    <row r="8" spans="1:15" ht="23.25" customHeight="1">
      <c r="A8" s="67" t="s">
        <v>27</v>
      </c>
      <c r="B8" s="66">
        <f t="shared" si="0"/>
        <v>56907</v>
      </c>
      <c r="C8" s="65"/>
      <c r="D8" s="65"/>
      <c r="E8" s="65">
        <v>56907</v>
      </c>
      <c r="F8" s="61">
        <v>30634</v>
      </c>
      <c r="G8" s="64">
        <f t="shared" ref="G8:G19" si="3">F8/B8*100</f>
        <v>53.83169030172035</v>
      </c>
      <c r="H8" s="61">
        <v>43236</v>
      </c>
      <c r="I8" s="63">
        <f t="shared" si="1"/>
        <v>-12602</v>
      </c>
      <c r="J8" s="62">
        <f t="shared" si="2"/>
        <v>-29.147007123693218</v>
      </c>
      <c r="K8" s="61">
        <v>4628</v>
      </c>
      <c r="L8" s="61">
        <v>5239</v>
      </c>
      <c r="M8" s="60">
        <f t="shared" ref="M8:M19" si="4">K8-L8</f>
        <v>-611</v>
      </c>
      <c r="N8" s="59">
        <f t="shared" ref="N8:N19" si="5">M8/L8*100</f>
        <v>-11.662531017369728</v>
      </c>
      <c r="O8" s="58"/>
    </row>
    <row r="9" spans="1:15" ht="23.25" customHeight="1">
      <c r="A9" s="67" t="s">
        <v>26</v>
      </c>
      <c r="B9" s="66">
        <f t="shared" si="0"/>
        <v>230306</v>
      </c>
      <c r="C9" s="65"/>
      <c r="D9" s="65"/>
      <c r="E9" s="65">
        <v>230306</v>
      </c>
      <c r="F9" s="61">
        <v>142502</v>
      </c>
      <c r="G9" s="64">
        <f t="shared" si="3"/>
        <v>61.875070558300692</v>
      </c>
      <c r="H9" s="61">
        <v>185218</v>
      </c>
      <c r="I9" s="63">
        <f t="shared" si="1"/>
        <v>-42716</v>
      </c>
      <c r="J9" s="62">
        <f t="shared" si="2"/>
        <v>-23.062553315552485</v>
      </c>
      <c r="K9" s="61">
        <v>28647</v>
      </c>
      <c r="L9" s="61">
        <v>13674</v>
      </c>
      <c r="M9" s="60">
        <f t="shared" si="4"/>
        <v>14973</v>
      </c>
      <c r="N9" s="59">
        <f t="shared" si="5"/>
        <v>109.49978060552874</v>
      </c>
      <c r="O9" s="84"/>
    </row>
    <row r="10" spans="1:15" ht="23.25" customHeight="1">
      <c r="A10" s="67" t="s">
        <v>25</v>
      </c>
      <c r="B10" s="66">
        <f t="shared" si="0"/>
        <v>1678</v>
      </c>
      <c r="C10" s="65"/>
      <c r="D10" s="65"/>
      <c r="E10" s="65">
        <v>1678</v>
      </c>
      <c r="F10" s="61">
        <v>6865</v>
      </c>
      <c r="G10" s="64">
        <f t="shared" si="3"/>
        <v>409.11799761620983</v>
      </c>
      <c r="H10" s="61">
        <v>8935</v>
      </c>
      <c r="I10" s="63">
        <f t="shared" si="1"/>
        <v>-2070</v>
      </c>
      <c r="J10" s="62">
        <f t="shared" si="2"/>
        <v>-23.167319529938442</v>
      </c>
      <c r="K10" s="61">
        <v>254</v>
      </c>
      <c r="L10" s="61">
        <v>598</v>
      </c>
      <c r="M10" s="60">
        <f t="shared" si="4"/>
        <v>-344</v>
      </c>
      <c r="N10" s="59">
        <f t="shared" si="5"/>
        <v>-57.525083612040127</v>
      </c>
      <c r="O10" s="83"/>
    </row>
    <row r="11" spans="1:15" ht="23.25" customHeight="1">
      <c r="A11" s="67" t="s">
        <v>24</v>
      </c>
      <c r="B11" s="66">
        <f t="shared" si="0"/>
        <v>19936</v>
      </c>
      <c r="C11" s="65"/>
      <c r="D11" s="65"/>
      <c r="E11" s="65">
        <v>19936</v>
      </c>
      <c r="F11" s="61">
        <v>4021</v>
      </c>
      <c r="G11" s="64">
        <f t="shared" si="3"/>
        <v>20.169542536115571</v>
      </c>
      <c r="H11" s="61">
        <v>21256</v>
      </c>
      <c r="I11" s="63">
        <f t="shared" si="1"/>
        <v>-17235</v>
      </c>
      <c r="J11" s="62">
        <f t="shared" si="2"/>
        <v>-81.082988332706066</v>
      </c>
      <c r="K11" s="61">
        <v>489</v>
      </c>
      <c r="L11" s="61">
        <v>5624</v>
      </c>
      <c r="M11" s="60">
        <f t="shared" si="4"/>
        <v>-5135</v>
      </c>
      <c r="N11" s="59">
        <f t="shared" si="5"/>
        <v>-91.305120910384062</v>
      </c>
      <c r="O11" s="58"/>
    </row>
    <row r="12" spans="1:15" ht="23.25" customHeight="1">
      <c r="A12" s="67" t="s">
        <v>23</v>
      </c>
      <c r="B12" s="66">
        <f t="shared" si="0"/>
        <v>138253</v>
      </c>
      <c r="C12" s="65"/>
      <c r="D12" s="65"/>
      <c r="E12" s="65">
        <v>138253</v>
      </c>
      <c r="F12" s="61">
        <v>128776</v>
      </c>
      <c r="G12" s="64">
        <f t="shared" si="3"/>
        <v>93.145175873217951</v>
      </c>
      <c r="H12" s="61">
        <v>105458</v>
      </c>
      <c r="I12" s="63">
        <f t="shared" si="1"/>
        <v>23318</v>
      </c>
      <c r="J12" s="62">
        <f t="shared" si="2"/>
        <v>22.111172220220372</v>
      </c>
      <c r="K12" s="61">
        <v>23752</v>
      </c>
      <c r="L12" s="61">
        <v>6340</v>
      </c>
      <c r="M12" s="60">
        <f t="shared" si="4"/>
        <v>17412</v>
      </c>
      <c r="N12" s="59">
        <f t="shared" si="5"/>
        <v>274.6372239747634</v>
      </c>
      <c r="O12" s="58"/>
    </row>
    <row r="13" spans="1:15" ht="23.25" customHeight="1">
      <c r="A13" s="67" t="s">
        <v>22</v>
      </c>
      <c r="B13" s="66">
        <f t="shared" si="0"/>
        <v>142504</v>
      </c>
      <c r="C13" s="65"/>
      <c r="D13" s="65"/>
      <c r="E13" s="65">
        <v>142504</v>
      </c>
      <c r="F13" s="61">
        <v>120969</v>
      </c>
      <c r="G13" s="64">
        <f t="shared" si="3"/>
        <v>84.888143490709041</v>
      </c>
      <c r="H13" s="61">
        <v>130335</v>
      </c>
      <c r="I13" s="63">
        <f t="shared" si="1"/>
        <v>-9366</v>
      </c>
      <c r="J13" s="62">
        <f t="shared" si="2"/>
        <v>-7.18609736448383</v>
      </c>
      <c r="K13" s="61">
        <v>4871</v>
      </c>
      <c r="L13" s="61">
        <v>16115</v>
      </c>
      <c r="M13" s="60">
        <f t="shared" si="4"/>
        <v>-11244</v>
      </c>
      <c r="N13" s="59">
        <f t="shared" si="5"/>
        <v>-69.773502947564381</v>
      </c>
      <c r="O13" s="58"/>
    </row>
    <row r="14" spans="1:15" s="4" customFormat="1" ht="23.25" customHeight="1">
      <c r="A14" s="69" t="s">
        <v>21</v>
      </c>
      <c r="B14" s="66">
        <f t="shared" si="0"/>
        <v>7144</v>
      </c>
      <c r="C14" s="65"/>
      <c r="D14" s="65"/>
      <c r="E14" s="65">
        <v>7144</v>
      </c>
      <c r="F14" s="61">
        <v>3251</v>
      </c>
      <c r="G14" s="64">
        <f t="shared" si="3"/>
        <v>45.506718924972006</v>
      </c>
      <c r="H14" s="61">
        <v>3168</v>
      </c>
      <c r="I14" s="63">
        <f t="shared" si="1"/>
        <v>83</v>
      </c>
      <c r="J14" s="62">
        <f t="shared" si="2"/>
        <v>2.6199494949494948</v>
      </c>
      <c r="K14" s="61">
        <v>85</v>
      </c>
      <c r="L14" s="61">
        <v>167</v>
      </c>
      <c r="M14" s="60">
        <f t="shared" si="4"/>
        <v>-82</v>
      </c>
      <c r="N14" s="59">
        <f t="shared" si="5"/>
        <v>-49.101796407185624</v>
      </c>
      <c r="O14" s="82"/>
    </row>
    <row r="15" spans="1:15" ht="23.25" customHeight="1">
      <c r="A15" s="67" t="s">
        <v>20</v>
      </c>
      <c r="B15" s="66">
        <f t="shared" si="0"/>
        <v>38910</v>
      </c>
      <c r="C15" s="65"/>
      <c r="D15" s="65"/>
      <c r="E15" s="65">
        <v>38910</v>
      </c>
      <c r="F15" s="61">
        <v>25700</v>
      </c>
      <c r="G15" s="64">
        <f t="shared" si="3"/>
        <v>66.049858648162427</v>
      </c>
      <c r="H15" s="61">
        <v>21161</v>
      </c>
      <c r="I15" s="63">
        <f t="shared" si="1"/>
        <v>4539</v>
      </c>
      <c r="J15" s="62">
        <f t="shared" si="2"/>
        <v>21.449836964226641</v>
      </c>
      <c r="K15" s="61">
        <v>2330</v>
      </c>
      <c r="L15" s="61">
        <v>2243</v>
      </c>
      <c r="M15" s="60">
        <f t="shared" si="4"/>
        <v>87</v>
      </c>
      <c r="N15" s="59">
        <f t="shared" si="5"/>
        <v>3.8787338386090062</v>
      </c>
      <c r="O15" s="70"/>
    </row>
    <row r="16" spans="1:15" ht="23.25" customHeight="1">
      <c r="A16" s="67" t="s">
        <v>19</v>
      </c>
      <c r="B16" s="66">
        <f t="shared" si="0"/>
        <v>119233</v>
      </c>
      <c r="C16" s="65"/>
      <c r="D16" s="65"/>
      <c r="E16" s="65">
        <v>119233</v>
      </c>
      <c r="F16" s="61">
        <v>71234</v>
      </c>
      <c r="G16" s="64">
        <f t="shared" si="3"/>
        <v>59.743527379165165</v>
      </c>
      <c r="H16" s="61">
        <v>102978</v>
      </c>
      <c r="I16" s="63">
        <f t="shared" si="1"/>
        <v>-31744</v>
      </c>
      <c r="J16" s="62">
        <f t="shared" si="2"/>
        <v>-30.826001670259668</v>
      </c>
      <c r="K16" s="61">
        <v>12913</v>
      </c>
      <c r="L16" s="61">
        <v>22779</v>
      </c>
      <c r="M16" s="60">
        <f t="shared" si="4"/>
        <v>-9866</v>
      </c>
      <c r="N16" s="59">
        <f t="shared" si="5"/>
        <v>-43.311822292462352</v>
      </c>
      <c r="O16" s="58"/>
    </row>
    <row r="17" spans="1:15" ht="35.25" customHeight="1">
      <c r="A17" s="81" t="s">
        <v>18</v>
      </c>
      <c r="B17" s="80">
        <f t="shared" si="0"/>
        <v>16226</v>
      </c>
      <c r="C17" s="79"/>
      <c r="D17" s="78"/>
      <c r="E17" s="78">
        <v>16226</v>
      </c>
      <c r="F17" s="74">
        <v>73118</v>
      </c>
      <c r="G17" s="77">
        <f t="shared" si="3"/>
        <v>450.62245778380372</v>
      </c>
      <c r="H17" s="74">
        <v>27792</v>
      </c>
      <c r="I17" s="76">
        <f t="shared" si="1"/>
        <v>45326</v>
      </c>
      <c r="J17" s="75">
        <f t="shared" si="2"/>
        <v>163.09009786989063</v>
      </c>
      <c r="K17" s="74">
        <v>943</v>
      </c>
      <c r="L17" s="74">
        <v>1078</v>
      </c>
      <c r="M17" s="73">
        <f t="shared" si="4"/>
        <v>-135</v>
      </c>
      <c r="N17" s="72">
        <f t="shared" si="5"/>
        <v>-12.523191094619666</v>
      </c>
      <c r="O17" s="71" t="s">
        <v>17</v>
      </c>
    </row>
    <row r="18" spans="1:15" ht="23.25" customHeight="1">
      <c r="A18" s="67" t="s">
        <v>16</v>
      </c>
      <c r="B18" s="66">
        <f t="shared" si="0"/>
        <v>508</v>
      </c>
      <c r="C18" s="65"/>
      <c r="D18" s="65"/>
      <c r="E18" s="65">
        <v>508</v>
      </c>
      <c r="F18" s="61">
        <v>271</v>
      </c>
      <c r="G18" s="64">
        <f t="shared" si="3"/>
        <v>53.346456692913392</v>
      </c>
      <c r="H18" s="61">
        <v>498</v>
      </c>
      <c r="I18" s="63">
        <f t="shared" si="1"/>
        <v>-227</v>
      </c>
      <c r="J18" s="62">
        <f t="shared" si="2"/>
        <v>-45.582329317269078</v>
      </c>
      <c r="K18" s="61">
        <v>39</v>
      </c>
      <c r="L18" s="61">
        <v>110</v>
      </c>
      <c r="M18" s="60">
        <f t="shared" si="4"/>
        <v>-71</v>
      </c>
      <c r="N18" s="59">
        <f t="shared" si="5"/>
        <v>-64.545454545454547</v>
      </c>
      <c r="O18" s="58"/>
    </row>
    <row r="19" spans="1:15" ht="23.25" customHeight="1">
      <c r="A19" s="67" t="s">
        <v>15</v>
      </c>
      <c r="B19" s="66">
        <f t="shared" si="0"/>
        <v>1251</v>
      </c>
      <c r="C19" s="65"/>
      <c r="D19" s="65"/>
      <c r="E19" s="65">
        <v>1251</v>
      </c>
      <c r="F19" s="61">
        <v>933</v>
      </c>
      <c r="G19" s="64">
        <f t="shared" si="3"/>
        <v>74.580335731414877</v>
      </c>
      <c r="H19" s="61">
        <v>914</v>
      </c>
      <c r="I19" s="63">
        <f t="shared" si="1"/>
        <v>19</v>
      </c>
      <c r="J19" s="62">
        <f t="shared" si="2"/>
        <v>2.0787746170678334</v>
      </c>
      <c r="K19" s="61">
        <v>57</v>
      </c>
      <c r="L19" s="61">
        <v>43</v>
      </c>
      <c r="M19" s="60">
        <f t="shared" si="4"/>
        <v>14</v>
      </c>
      <c r="N19" s="59">
        <f t="shared" si="5"/>
        <v>32.558139534883722</v>
      </c>
      <c r="O19" s="58"/>
    </row>
    <row r="20" spans="1:15" s="4" customFormat="1" ht="23.25" customHeight="1">
      <c r="A20" s="69" t="s">
        <v>14</v>
      </c>
      <c r="B20" s="66">
        <f t="shared" si="0"/>
        <v>0</v>
      </c>
      <c r="C20" s="65"/>
      <c r="D20" s="65"/>
      <c r="E20" s="65">
        <v>0</v>
      </c>
      <c r="F20" s="61">
        <v>12000</v>
      </c>
      <c r="G20" s="64"/>
      <c r="H20" s="61"/>
      <c r="I20" s="63">
        <f t="shared" si="1"/>
        <v>12000</v>
      </c>
      <c r="J20" s="62"/>
      <c r="K20" s="61"/>
      <c r="L20" s="61"/>
      <c r="M20" s="60"/>
      <c r="N20" s="59"/>
      <c r="O20" s="68" t="s">
        <v>13</v>
      </c>
    </row>
    <row r="21" spans="1:15" ht="23.25" customHeight="1">
      <c r="A21" s="67" t="s">
        <v>12</v>
      </c>
      <c r="B21" s="66">
        <f t="shared" si="0"/>
        <v>4866</v>
      </c>
      <c r="C21" s="65"/>
      <c r="D21" s="65"/>
      <c r="E21" s="65">
        <v>4866</v>
      </c>
      <c r="F21" s="61">
        <v>3449</v>
      </c>
      <c r="G21" s="64">
        <f t="shared" ref="G21:G33" si="6">F21/B21*100</f>
        <v>70.879572544184128</v>
      </c>
      <c r="H21" s="61">
        <v>7226</v>
      </c>
      <c r="I21" s="63">
        <f t="shared" si="1"/>
        <v>-3777</v>
      </c>
      <c r="J21" s="62">
        <f>I21/H21*100</f>
        <v>-52.269582064766119</v>
      </c>
      <c r="K21" s="61">
        <v>393</v>
      </c>
      <c r="L21" s="61">
        <v>1205</v>
      </c>
      <c r="M21" s="60">
        <f>K21-L21</f>
        <v>-812</v>
      </c>
      <c r="N21" s="59">
        <f>M21/L21*100</f>
        <v>-67.385892116182575</v>
      </c>
      <c r="O21" s="58"/>
    </row>
    <row r="22" spans="1:15" ht="23.25" customHeight="1">
      <c r="A22" s="67" t="s">
        <v>11</v>
      </c>
      <c r="B22" s="66">
        <f t="shared" si="0"/>
        <v>18068</v>
      </c>
      <c r="C22" s="65"/>
      <c r="D22" s="65"/>
      <c r="E22" s="65">
        <v>18068</v>
      </c>
      <c r="F22" s="61">
        <v>7496</v>
      </c>
      <c r="G22" s="64">
        <f t="shared" si="6"/>
        <v>41.487713083905248</v>
      </c>
      <c r="H22" s="61">
        <v>8404</v>
      </c>
      <c r="I22" s="63">
        <f t="shared" si="1"/>
        <v>-908</v>
      </c>
      <c r="J22" s="62">
        <f>I22/H22*100</f>
        <v>-10.804378867206092</v>
      </c>
      <c r="K22" s="61">
        <v>1633</v>
      </c>
      <c r="L22" s="61">
        <v>1127</v>
      </c>
      <c r="M22" s="60">
        <f>K22-L22</f>
        <v>506</v>
      </c>
      <c r="N22" s="59">
        <f>M22/L22*100</f>
        <v>44.897959183673471</v>
      </c>
      <c r="O22" s="70"/>
    </row>
    <row r="23" spans="1:15" ht="23.25" customHeight="1">
      <c r="A23" s="67" t="s">
        <v>10</v>
      </c>
      <c r="B23" s="66">
        <f t="shared" si="0"/>
        <v>3190</v>
      </c>
      <c r="C23" s="65"/>
      <c r="D23" s="65"/>
      <c r="E23" s="65">
        <v>3190</v>
      </c>
      <c r="F23" s="61">
        <v>2609</v>
      </c>
      <c r="G23" s="64">
        <f t="shared" si="6"/>
        <v>81.786833855799372</v>
      </c>
      <c r="H23" s="61">
        <v>1413</v>
      </c>
      <c r="I23" s="63">
        <f t="shared" si="1"/>
        <v>1196</v>
      </c>
      <c r="J23" s="62">
        <f>I23/H23*100</f>
        <v>84.642604387827319</v>
      </c>
      <c r="K23" s="61">
        <v>600</v>
      </c>
      <c r="L23" s="61"/>
      <c r="M23" s="60">
        <f>K23-L23</f>
        <v>600</v>
      </c>
      <c r="N23" s="59" t="e">
        <f>M23/L23*100</f>
        <v>#DIV/0!</v>
      </c>
      <c r="O23" s="58"/>
    </row>
    <row r="24" spans="1:15" s="4" customFormat="1" ht="23.25" customHeight="1">
      <c r="A24" s="69" t="s">
        <v>9</v>
      </c>
      <c r="B24" s="66">
        <f t="shared" si="0"/>
        <v>3253</v>
      </c>
      <c r="C24" s="65"/>
      <c r="D24" s="65"/>
      <c r="E24" s="65">
        <v>3253</v>
      </c>
      <c r="F24" s="61">
        <v>2520</v>
      </c>
      <c r="G24" s="64">
        <f t="shared" si="6"/>
        <v>77.466953581309568</v>
      </c>
      <c r="H24" s="61">
        <v>2568</v>
      </c>
      <c r="I24" s="63">
        <f t="shared" si="1"/>
        <v>-48</v>
      </c>
      <c r="J24" s="62">
        <f>I24/H24*100</f>
        <v>-1.8691588785046727</v>
      </c>
      <c r="K24" s="61">
        <v>304</v>
      </c>
      <c r="L24" s="61">
        <v>345</v>
      </c>
      <c r="M24" s="60">
        <f>K24-L24</f>
        <v>-41</v>
      </c>
      <c r="N24" s="59">
        <f>M24/L24*100</f>
        <v>-11.884057971014492</v>
      </c>
      <c r="O24" s="68"/>
    </row>
    <row r="25" spans="1:15" s="4" customFormat="1" ht="23.25" customHeight="1">
      <c r="A25" s="69" t="s">
        <v>8</v>
      </c>
      <c r="B25" s="66">
        <f t="shared" si="0"/>
        <v>2400</v>
      </c>
      <c r="C25" s="52"/>
      <c r="D25" s="52"/>
      <c r="E25" s="65">
        <v>2400</v>
      </c>
      <c r="F25" s="61">
        <v>583</v>
      </c>
      <c r="G25" s="64">
        <f t="shared" si="6"/>
        <v>24.291666666666668</v>
      </c>
      <c r="H25" s="61">
        <v>1495</v>
      </c>
      <c r="I25" s="63">
        <f t="shared" si="1"/>
        <v>-912</v>
      </c>
      <c r="J25" s="62">
        <f>I25/H25*100</f>
        <v>-61.003344481605346</v>
      </c>
      <c r="K25" s="61"/>
      <c r="L25" s="61">
        <v>88</v>
      </c>
      <c r="M25" s="60">
        <f>K25-L25</f>
        <v>-88</v>
      </c>
      <c r="N25" s="59">
        <f>M25/L25*100</f>
        <v>-100</v>
      </c>
      <c r="O25" s="68"/>
    </row>
    <row r="26" spans="1:15" s="4" customFormat="1" ht="23.25" customHeight="1">
      <c r="A26" s="69" t="s">
        <v>7</v>
      </c>
      <c r="B26" s="66">
        <f t="shared" si="0"/>
        <v>100</v>
      </c>
      <c r="C26" s="52"/>
      <c r="D26" s="52"/>
      <c r="E26" s="65">
        <v>100</v>
      </c>
      <c r="F26" s="61">
        <v>13</v>
      </c>
      <c r="G26" s="64">
        <f t="shared" si="6"/>
        <v>13</v>
      </c>
      <c r="H26" s="61"/>
      <c r="I26" s="63"/>
      <c r="J26" s="62"/>
      <c r="K26" s="61"/>
      <c r="L26" s="61"/>
      <c r="M26" s="60"/>
      <c r="N26" s="59"/>
      <c r="O26" s="68"/>
    </row>
    <row r="27" spans="1:15" s="4" customFormat="1" ht="23.25" customHeight="1">
      <c r="A27" s="69" t="s">
        <v>6</v>
      </c>
      <c r="B27" s="66">
        <f t="shared" si="0"/>
        <v>2000</v>
      </c>
      <c r="C27" s="52"/>
      <c r="D27" s="52"/>
      <c r="E27" s="65">
        <v>2000</v>
      </c>
      <c r="F27" s="61"/>
      <c r="G27" s="64">
        <f t="shared" si="6"/>
        <v>0</v>
      </c>
      <c r="H27" s="61"/>
      <c r="I27" s="63"/>
      <c r="J27" s="62"/>
      <c r="K27" s="61"/>
      <c r="L27" s="61"/>
      <c r="M27" s="60"/>
      <c r="N27" s="59"/>
      <c r="O27" s="68"/>
    </row>
    <row r="28" spans="1:15" s="54" customFormat="1" ht="23.25" customHeight="1">
      <c r="A28" s="67" t="s">
        <v>5</v>
      </c>
      <c r="B28" s="66">
        <f t="shared" si="0"/>
        <v>47350</v>
      </c>
      <c r="C28" s="52"/>
      <c r="D28" s="52"/>
      <c r="E28" s="65">
        <v>47350</v>
      </c>
      <c r="F28" s="61">
        <v>2734</v>
      </c>
      <c r="G28" s="64">
        <f t="shared" si="6"/>
        <v>5.7740232312565993</v>
      </c>
      <c r="H28" s="61">
        <v>2272</v>
      </c>
      <c r="I28" s="63">
        <f t="shared" ref="I28:I33" si="7">F28-H28</f>
        <v>462</v>
      </c>
      <c r="J28" s="62">
        <f t="shared" ref="J28:J33" si="8">I28/H28*100</f>
        <v>20.33450704225352</v>
      </c>
      <c r="K28" s="61">
        <v>358</v>
      </c>
      <c r="L28" s="61">
        <v>503</v>
      </c>
      <c r="M28" s="60">
        <f t="shared" ref="M28:M33" si="9">K28-L28</f>
        <v>-145</v>
      </c>
      <c r="N28" s="59">
        <f t="shared" ref="N28:N33" si="10">M28/L28*100</f>
        <v>-28.827037773359841</v>
      </c>
      <c r="O28" s="58"/>
    </row>
    <row r="29" spans="1:15" s="54" customFormat="1" ht="23.25" customHeight="1">
      <c r="A29" s="57" t="s">
        <v>4</v>
      </c>
      <c r="B29" s="49">
        <f>SUM(B6:B28)</f>
        <v>915704</v>
      </c>
      <c r="C29" s="45">
        <f>SUM(C6:C28)</f>
        <v>0</v>
      </c>
      <c r="D29" s="45">
        <f>SUM(D6:D28)</f>
        <v>0</v>
      </c>
      <c r="E29" s="45">
        <f>SUM(E6:E28)</f>
        <v>915704</v>
      </c>
      <c r="F29" s="45">
        <f>SUM(F6:F28)</f>
        <v>696041</v>
      </c>
      <c r="G29" s="38">
        <f t="shared" si="6"/>
        <v>76.011571424827238</v>
      </c>
      <c r="H29" s="56">
        <f>SUM(H6:H28)</f>
        <v>723949</v>
      </c>
      <c r="I29" s="45">
        <f t="shared" si="7"/>
        <v>-27908</v>
      </c>
      <c r="J29" s="46">
        <f t="shared" si="8"/>
        <v>-3.8549676841876983</v>
      </c>
      <c r="K29" s="45">
        <f>SUM(K6:K28)</f>
        <v>87971</v>
      </c>
      <c r="L29" s="45">
        <f>SUM(L6:L28)</f>
        <v>82006</v>
      </c>
      <c r="M29" s="44">
        <f t="shared" si="9"/>
        <v>5965</v>
      </c>
      <c r="N29" s="43">
        <f t="shared" si="10"/>
        <v>7.2738580103894837</v>
      </c>
      <c r="O29" s="55"/>
    </row>
    <row r="30" spans="1:15" ht="23.25" customHeight="1">
      <c r="A30" s="53" t="s">
        <v>3</v>
      </c>
      <c r="B30" s="49">
        <v>351009</v>
      </c>
      <c r="C30" s="52"/>
      <c r="D30" s="52">
        <v>121800</v>
      </c>
      <c r="E30" s="52">
        <v>192576</v>
      </c>
      <c r="F30" s="45">
        <v>345350</v>
      </c>
      <c r="G30" s="38">
        <f t="shared" si="6"/>
        <v>98.387790626451178</v>
      </c>
      <c r="H30" s="45">
        <v>130990</v>
      </c>
      <c r="I30" s="45">
        <f t="shared" si="7"/>
        <v>214360</v>
      </c>
      <c r="J30" s="46">
        <f t="shared" si="8"/>
        <v>163.64607985342391</v>
      </c>
      <c r="K30" s="45">
        <v>7935</v>
      </c>
      <c r="L30" s="45">
        <v>13006</v>
      </c>
      <c r="M30" s="44">
        <f t="shared" si="9"/>
        <v>-5071</v>
      </c>
      <c r="N30" s="43">
        <f t="shared" si="10"/>
        <v>-38.989697062894045</v>
      </c>
      <c r="O30" s="51"/>
    </row>
    <row r="31" spans="1:15" s="4" customFormat="1" ht="23.25" customHeight="1">
      <c r="A31" s="50" t="s">
        <v>2</v>
      </c>
      <c r="B31" s="49">
        <v>1014</v>
      </c>
      <c r="C31" s="48"/>
      <c r="D31" s="48"/>
      <c r="E31" s="48">
        <v>963</v>
      </c>
      <c r="F31" s="47">
        <v>831</v>
      </c>
      <c r="G31" s="38">
        <f t="shared" si="6"/>
        <v>81.952662721893489</v>
      </c>
      <c r="H31" s="47">
        <v>437</v>
      </c>
      <c r="I31" s="45">
        <f t="shared" si="7"/>
        <v>394</v>
      </c>
      <c r="J31" s="46">
        <f t="shared" si="8"/>
        <v>90.160183066361554</v>
      </c>
      <c r="K31" s="45">
        <v>5</v>
      </c>
      <c r="L31" s="45">
        <v>208</v>
      </c>
      <c r="M31" s="44">
        <f t="shared" si="9"/>
        <v>-203</v>
      </c>
      <c r="N31" s="43">
        <f t="shared" si="10"/>
        <v>-97.59615384615384</v>
      </c>
      <c r="O31" s="42"/>
    </row>
    <row r="32" spans="1:15" s="4" customFormat="1" ht="23.25" customHeight="1">
      <c r="A32" s="50" t="s">
        <v>1</v>
      </c>
      <c r="B32" s="49">
        <v>1562</v>
      </c>
      <c r="C32" s="48"/>
      <c r="D32" s="48"/>
      <c r="E32" s="48"/>
      <c r="F32" s="47">
        <v>26802</v>
      </c>
      <c r="G32" s="38">
        <f t="shared" si="6"/>
        <v>1715.8770806658129</v>
      </c>
      <c r="H32" s="47">
        <v>7210</v>
      </c>
      <c r="I32" s="45">
        <f t="shared" si="7"/>
        <v>19592</v>
      </c>
      <c r="J32" s="46">
        <f t="shared" si="8"/>
        <v>271.73370319001384</v>
      </c>
      <c r="K32" s="45"/>
      <c r="L32" s="45">
        <v>900</v>
      </c>
      <c r="M32" s="44">
        <f t="shared" si="9"/>
        <v>-900</v>
      </c>
      <c r="N32" s="43">
        <f t="shared" si="10"/>
        <v>-100</v>
      </c>
      <c r="O32" s="42"/>
    </row>
    <row r="33" spans="1:15" ht="23.25" customHeight="1" thickBot="1">
      <c r="A33" s="41" t="s">
        <v>0</v>
      </c>
      <c r="B33" s="40">
        <f>B29+B30+B31+B32</f>
        <v>1269289</v>
      </c>
      <c r="C33" s="39">
        <f>C29+C30+C31</f>
        <v>0</v>
      </c>
      <c r="D33" s="39">
        <f>D29+D30+D31</f>
        <v>121800</v>
      </c>
      <c r="E33" s="39">
        <f>E29+E30+E31</f>
        <v>1109243</v>
      </c>
      <c r="F33" s="39">
        <f>F29+F30+F31+F32</f>
        <v>1069024</v>
      </c>
      <c r="G33" s="38">
        <f t="shared" si="6"/>
        <v>84.22226931770463</v>
      </c>
      <c r="H33" s="36">
        <f>H29+H30+H31+H32</f>
        <v>862586</v>
      </c>
      <c r="I33" s="36">
        <f t="shared" si="7"/>
        <v>206438</v>
      </c>
      <c r="J33" s="37">
        <f t="shared" si="8"/>
        <v>23.932454271226288</v>
      </c>
      <c r="K33" s="36">
        <f>K29+K30+K31+K32</f>
        <v>95911</v>
      </c>
      <c r="L33" s="35">
        <f>L29+L30+L31+L32</f>
        <v>96120</v>
      </c>
      <c r="M33" s="34">
        <f t="shared" si="9"/>
        <v>-209</v>
      </c>
      <c r="N33" s="33">
        <f t="shared" si="10"/>
        <v>-0.21743653766125676</v>
      </c>
      <c r="O33" s="32"/>
    </row>
    <row r="34" spans="1:15">
      <c r="A34" s="116"/>
      <c r="B34" s="116"/>
      <c r="C34" s="116"/>
      <c r="D34" s="116"/>
      <c r="E34" s="116"/>
      <c r="F34" s="116"/>
      <c r="G34" s="116"/>
      <c r="H34" s="116"/>
    </row>
    <row r="35" spans="1:15" s="24" customFormat="1">
      <c r="A35" s="31"/>
      <c r="B35" s="25"/>
      <c r="C35" s="25"/>
      <c r="D35" s="25"/>
      <c r="E35" s="30"/>
      <c r="F35" s="29"/>
      <c r="G35" s="25"/>
      <c r="H35" s="25"/>
      <c r="I35" s="25"/>
      <c r="J35" s="25"/>
      <c r="K35" s="28"/>
      <c r="L35" s="27"/>
      <c r="M35" s="26"/>
      <c r="N35" s="25"/>
    </row>
    <row r="39" spans="1:15" ht="25.5">
      <c r="A39" s="18"/>
      <c r="B39" s="23"/>
      <c r="C39" s="21"/>
      <c r="D39" s="21"/>
      <c r="E39" s="21"/>
      <c r="F39" s="22"/>
      <c r="G39" s="22"/>
      <c r="H39" s="20"/>
      <c r="I39" s="20"/>
      <c r="J39" s="21"/>
      <c r="K39" s="20"/>
      <c r="L39" s="20"/>
      <c r="M39" s="19"/>
      <c r="N39" s="18"/>
    </row>
    <row r="40" spans="1:15">
      <c r="A40" s="17"/>
      <c r="B40" s="16"/>
      <c r="N40" s="8"/>
    </row>
    <row r="41" spans="1:15">
      <c r="C41" s="14"/>
      <c r="D41" s="14"/>
      <c r="E41" s="14"/>
      <c r="F41" s="13"/>
      <c r="G41" s="13"/>
      <c r="H41" s="11"/>
      <c r="I41" s="11"/>
      <c r="J41" s="12"/>
      <c r="K41" s="11"/>
      <c r="L41" s="11"/>
      <c r="M41" s="10"/>
      <c r="N41" s="9"/>
    </row>
    <row r="42" spans="1:15">
      <c r="A42" s="9"/>
      <c r="B42" s="15"/>
      <c r="C42" s="14"/>
      <c r="D42" s="14"/>
      <c r="E42" s="14"/>
      <c r="F42" s="13"/>
      <c r="G42" s="13"/>
      <c r="H42" s="11"/>
      <c r="I42" s="11"/>
      <c r="J42" s="12"/>
      <c r="K42" s="11"/>
      <c r="L42" s="11"/>
      <c r="M42" s="10"/>
      <c r="N42" s="9"/>
    </row>
    <row r="43" spans="1:15">
      <c r="C43" s="14"/>
      <c r="D43" s="14"/>
      <c r="E43" s="14"/>
      <c r="F43" s="13"/>
      <c r="G43" s="13"/>
      <c r="H43" s="11"/>
      <c r="I43" s="11"/>
      <c r="J43" s="12"/>
      <c r="K43" s="11"/>
      <c r="L43" s="11"/>
      <c r="M43" s="10"/>
      <c r="N43" s="9"/>
    </row>
    <row r="76" spans="14:14" s="1" customFormat="1">
      <c r="N76" s="8"/>
    </row>
  </sheetData>
  <mergeCells count="3">
    <mergeCell ref="A1:O1"/>
    <mergeCell ref="C3:E4"/>
    <mergeCell ref="A34:H34"/>
  </mergeCells>
  <phoneticPr fontId="1" type="noConversion"/>
  <printOptions horizontalCentered="1" verticalCentered="1"/>
  <pageMargins left="0.35433070866141736" right="0.23622047244094491" top="0.47244094488188981" bottom="0.15748031496062992" header="0.11811023622047245" footer="0.23622047244094491"/>
  <pageSetup paperSize="8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9月份  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2022-10-20T02:55:33Z</dcterms:modified>
</cp:coreProperties>
</file>