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2022年10月 " sheetId="4" r:id="rId1"/>
    <sheet name="Sheet1" sheetId="1" r:id="rId2"/>
    <sheet name="Sheet2" sheetId="2" r:id="rId3"/>
    <sheet name="Sheet3" sheetId="3" r:id="rId4"/>
  </sheets>
  <definedNames>
    <definedName name="_xlnm.Print_Area" localSheetId="0">'2022年10月 '!$A$1:$L$35</definedName>
  </definedNames>
  <calcPr calcId="124519"/>
</workbook>
</file>

<file path=xl/calcChain.xml><?xml version="1.0" encoding="utf-8"?>
<calcChain xmlns="http://schemas.openxmlformats.org/spreadsheetml/2006/main">
  <c r="B6" i="4"/>
  <c r="C6"/>
  <c r="D6" s="1"/>
  <c r="E6"/>
  <c r="E30" s="1"/>
  <c r="E34" s="1"/>
  <c r="H6"/>
  <c r="J6" s="1"/>
  <c r="K6" s="1"/>
  <c r="I6"/>
  <c r="D7"/>
  <c r="F7"/>
  <c r="G7" s="1"/>
  <c r="J7"/>
  <c r="K7" s="1"/>
  <c r="D8"/>
  <c r="F8"/>
  <c r="G8"/>
  <c r="J8"/>
  <c r="K8" s="1"/>
  <c r="D9"/>
  <c r="F9"/>
  <c r="G9" s="1"/>
  <c r="J9"/>
  <c r="K9" s="1"/>
  <c r="D10"/>
  <c r="F10"/>
  <c r="G10" s="1"/>
  <c r="J10"/>
  <c r="K10"/>
  <c r="D11"/>
  <c r="F11"/>
  <c r="G11" s="1"/>
  <c r="J11"/>
  <c r="K11" s="1"/>
  <c r="D12"/>
  <c r="F12"/>
  <c r="G12"/>
  <c r="J12"/>
  <c r="K12" s="1"/>
  <c r="D13"/>
  <c r="F13"/>
  <c r="G13" s="1"/>
  <c r="J13"/>
  <c r="K13" s="1"/>
  <c r="D14"/>
  <c r="F14"/>
  <c r="G14" s="1"/>
  <c r="J14"/>
  <c r="K14"/>
  <c r="D15"/>
  <c r="F15"/>
  <c r="G15" s="1"/>
  <c r="J15"/>
  <c r="K15" s="1"/>
  <c r="D16"/>
  <c r="F16"/>
  <c r="G16"/>
  <c r="J16"/>
  <c r="K16" s="1"/>
  <c r="D17"/>
  <c r="F17"/>
  <c r="G17" s="1"/>
  <c r="J17"/>
  <c r="K17" s="1"/>
  <c r="D18"/>
  <c r="F18"/>
  <c r="G18" s="1"/>
  <c r="J18"/>
  <c r="K18"/>
  <c r="D19"/>
  <c r="F19"/>
  <c r="G19" s="1"/>
  <c r="J19"/>
  <c r="K19" s="1"/>
  <c r="D20"/>
  <c r="F20"/>
  <c r="G20"/>
  <c r="J20"/>
  <c r="B21"/>
  <c r="B30" s="1"/>
  <c r="B34" s="1"/>
  <c r="C21"/>
  <c r="D21"/>
  <c r="E21"/>
  <c r="F21" s="1"/>
  <c r="G21" s="1"/>
  <c r="H21"/>
  <c r="J21" s="1"/>
  <c r="K21" s="1"/>
  <c r="I21"/>
  <c r="I30" s="1"/>
  <c r="I34" s="1"/>
  <c r="D22"/>
  <c r="F22"/>
  <c r="G22" s="1"/>
  <c r="J22"/>
  <c r="K22"/>
  <c r="D23"/>
  <c r="F23"/>
  <c r="G23" s="1"/>
  <c r="J23"/>
  <c r="K23" s="1"/>
  <c r="D24"/>
  <c r="F24"/>
  <c r="G24"/>
  <c r="J24"/>
  <c r="D25"/>
  <c r="F25"/>
  <c r="G25" s="1"/>
  <c r="J25"/>
  <c r="K25" s="1"/>
  <c r="D26"/>
  <c r="F26"/>
  <c r="G26" s="1"/>
  <c r="J26"/>
  <c r="D27"/>
  <c r="F27"/>
  <c r="G27" s="1"/>
  <c r="J27"/>
  <c r="D28"/>
  <c r="F28"/>
  <c r="G28" s="1"/>
  <c r="J28"/>
  <c r="K28" s="1"/>
  <c r="D29"/>
  <c r="C30"/>
  <c r="F30" s="1"/>
  <c r="G30" s="1"/>
  <c r="D31"/>
  <c r="F31"/>
  <c r="G31" s="1"/>
  <c r="J31"/>
  <c r="K31" s="1"/>
  <c r="D32"/>
  <c r="F32"/>
  <c r="G32"/>
  <c r="J32"/>
  <c r="K32" s="1"/>
  <c r="D33"/>
  <c r="F33"/>
  <c r="G33" s="1"/>
  <c r="J33"/>
  <c r="C34"/>
  <c r="F34" l="1"/>
  <c r="G34" s="1"/>
  <c r="D34"/>
  <c r="H30"/>
  <c r="D30"/>
  <c r="F6"/>
  <c r="G6" s="1"/>
  <c r="J30" l="1"/>
  <c r="K30" s="1"/>
  <c r="H34"/>
  <c r="J34" s="1"/>
  <c r="K34" s="1"/>
</calcChain>
</file>

<file path=xl/sharedStrings.xml><?xml version="1.0" encoding="utf-8"?>
<sst xmlns="http://schemas.openxmlformats.org/spreadsheetml/2006/main" count="65" uniqueCount="52">
  <si>
    <t xml:space="preserve">    </t>
  </si>
  <si>
    <t>陆丰市财政局国库股</t>
  </si>
  <si>
    <t>收入合计</t>
  </si>
  <si>
    <t xml:space="preserve"> 三、国有资本经营收入小计</t>
  </si>
  <si>
    <t xml:space="preserve">  其中：国有土地使用权出让收入</t>
  </si>
  <si>
    <t xml:space="preserve"> 二、政府性基金预算收入小计</t>
  </si>
  <si>
    <t xml:space="preserve"> 一、一般公共预算收入</t>
  </si>
  <si>
    <t xml:space="preserve">     8、国有资本经营收入</t>
  </si>
  <si>
    <t xml:space="preserve">     7、其他收入</t>
  </si>
  <si>
    <t xml:space="preserve">     6、捐赠收入</t>
  </si>
  <si>
    <t xml:space="preserve">     5、政府住房基金收入</t>
  </si>
  <si>
    <t xml:space="preserve">     4、国有资源（资产）有偿使用收入</t>
  </si>
  <si>
    <t xml:space="preserve">     3、罚没收入</t>
  </si>
  <si>
    <t xml:space="preserve">     2、行政事业性收费收入</t>
  </si>
  <si>
    <t xml:space="preserve">     1、专项收入</t>
  </si>
  <si>
    <t>（二）非税收入</t>
  </si>
  <si>
    <t xml:space="preserve">    14、其他税收收入</t>
    <phoneticPr fontId="4" type="noConversion"/>
  </si>
  <si>
    <t xml:space="preserve">    13、契  税</t>
  </si>
  <si>
    <t xml:space="preserve">    12、耕地占用税</t>
  </si>
  <si>
    <t xml:space="preserve">    11、环保税</t>
  </si>
  <si>
    <t xml:space="preserve">    10、车船使用税</t>
  </si>
  <si>
    <t xml:space="preserve">     9、土地增值税</t>
  </si>
  <si>
    <t xml:space="preserve">     8、城镇土地使用税</t>
  </si>
  <si>
    <t xml:space="preserve">     7、印花税</t>
  </si>
  <si>
    <t xml:space="preserve">     6、房产税</t>
  </si>
  <si>
    <t xml:space="preserve">     5、城市维护建设税</t>
  </si>
  <si>
    <t xml:space="preserve">     4、资源税</t>
  </si>
  <si>
    <t xml:space="preserve">     3、个人所得税</t>
  </si>
  <si>
    <t xml:space="preserve">     2、企业所得税</t>
  </si>
  <si>
    <t xml:space="preserve">     1、增值税</t>
  </si>
  <si>
    <t>（一）税收收入</t>
  </si>
  <si>
    <t>(减)%</t>
  </si>
  <si>
    <t>减额</t>
  </si>
  <si>
    <t>完 成</t>
  </si>
  <si>
    <t>数</t>
  </si>
  <si>
    <t>%</t>
  </si>
  <si>
    <t>备    注</t>
  </si>
  <si>
    <t>同月增</t>
  </si>
  <si>
    <t>同 月</t>
  </si>
  <si>
    <t>同期增</t>
  </si>
  <si>
    <t>同 期</t>
  </si>
  <si>
    <r>
      <t>预</t>
    </r>
    <r>
      <rPr>
        <sz val="12"/>
        <rFont val="Times New Roman"/>
        <family val="1"/>
      </rPr>
      <t xml:space="preserve">  </t>
    </r>
    <r>
      <rPr>
        <sz val="11"/>
        <color theme="1"/>
        <rFont val="宋体"/>
        <family val="2"/>
        <charset val="134"/>
        <scheme val="minor"/>
      </rPr>
      <t>算</t>
    </r>
  </si>
  <si>
    <t>预 算</t>
  </si>
  <si>
    <t>收 入 项 目</t>
  </si>
  <si>
    <t>比上年</t>
  </si>
  <si>
    <t>上 年</t>
  </si>
  <si>
    <t>本 月</t>
  </si>
  <si>
    <r>
      <t>占</t>
    </r>
    <r>
      <rPr>
        <sz val="12"/>
        <rFont val="Times New Roman"/>
        <family val="1"/>
      </rPr>
      <t xml:space="preserve">  </t>
    </r>
    <r>
      <rPr>
        <sz val="11"/>
        <color theme="1"/>
        <rFont val="宋体"/>
        <family val="2"/>
        <charset val="134"/>
        <scheme val="minor"/>
      </rPr>
      <t>年</t>
    </r>
  </si>
  <si>
    <t>累 计</t>
  </si>
  <si>
    <t>年 度</t>
  </si>
  <si>
    <t xml:space="preserve">                        单位：万元</t>
  </si>
  <si>
    <t>陆 丰 市 2022 年 10 月 财 政 预 算 收 入 完 成 情 况 表</t>
    <phoneticPr fontId="4" type="noConversion"/>
  </si>
</sst>
</file>

<file path=xl/styles.xml><?xml version="1.0" encoding="utf-8"?>
<styleSheet xmlns="http://schemas.openxmlformats.org/spreadsheetml/2006/main">
  <numFmts count="7">
    <numFmt numFmtId="176" formatCode="0_ "/>
    <numFmt numFmtId="177" formatCode="#,##0_ "/>
    <numFmt numFmtId="178" formatCode="0.00_);[Red]\(0.00\)"/>
    <numFmt numFmtId="179" formatCode="#,##0.0_ "/>
    <numFmt numFmtId="180" formatCode="0.0_ "/>
    <numFmt numFmtId="181" formatCode="#,##0_);\(#,##0\)"/>
    <numFmt numFmtId="182" formatCode="#,##0_);[Red]\(#,##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Times New Roman"/>
      <family val="1"/>
    </font>
    <font>
      <sz val="14"/>
      <name val="宋体"/>
      <charset val="134"/>
    </font>
    <font>
      <b/>
      <sz val="14"/>
      <name val="宋体"/>
      <charset val="134"/>
    </font>
    <font>
      <sz val="20"/>
      <name val="宋体"/>
      <charset val="13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3">
    <xf numFmtId="0" fontId="0" fillId="0" borderId="0" xfId="0">
      <alignment vertical="center"/>
    </xf>
    <xf numFmtId="0" fontId="2" fillId="0" borderId="0" xfId="1" applyFill="1">
      <alignment vertical="center"/>
    </xf>
    <xf numFmtId="176" fontId="2" fillId="0" borderId="0" xfId="1" applyNumberFormat="1" applyFont="1" applyFill="1">
      <alignment vertical="center"/>
    </xf>
    <xf numFmtId="177" fontId="2" fillId="0" borderId="0" xfId="1" applyNumberFormat="1" applyFont="1" applyFill="1">
      <alignment vertical="center"/>
    </xf>
    <xf numFmtId="0" fontId="2" fillId="0" borderId="0" xfId="1" applyFont="1" applyFill="1">
      <alignment vertical="center"/>
    </xf>
    <xf numFmtId="178" fontId="2" fillId="0" borderId="0" xfId="1" applyNumberFormat="1" applyFont="1" applyFill="1">
      <alignment vertical="center"/>
    </xf>
    <xf numFmtId="177" fontId="2" fillId="0" borderId="0" xfId="1" applyNumberFormat="1" applyFill="1">
      <alignment vertical="center"/>
    </xf>
    <xf numFmtId="0" fontId="3" fillId="0" borderId="1" xfId="1" applyFont="1" applyFill="1" applyBorder="1" applyAlignment="1">
      <alignment horizontal="left" vertical="center"/>
    </xf>
    <xf numFmtId="0" fontId="3" fillId="0" borderId="2" xfId="1" applyFont="1" applyFill="1" applyBorder="1" applyAlignment="1">
      <alignment horizontal="left" vertical="center"/>
    </xf>
    <xf numFmtId="0" fontId="2" fillId="0" borderId="3" xfId="1" applyFont="1" applyFill="1" applyBorder="1">
      <alignment vertical="center"/>
    </xf>
    <xf numFmtId="179" fontId="3" fillId="0" borderId="4" xfId="1" applyNumberFormat="1" applyFont="1" applyFill="1" applyBorder="1">
      <alignment vertical="center"/>
    </xf>
    <xf numFmtId="177" fontId="3" fillId="0" borderId="5" xfId="1" applyNumberFormat="1" applyFont="1" applyFill="1" applyBorder="1">
      <alignment vertical="center"/>
    </xf>
    <xf numFmtId="176" fontId="3" fillId="0" borderId="4" xfId="1" applyNumberFormat="1" applyFont="1" applyFill="1" applyBorder="1" applyAlignment="1">
      <alignment horizontal="right" vertical="center"/>
    </xf>
    <xf numFmtId="177" fontId="3" fillId="0" borderId="4" xfId="1" applyNumberFormat="1" applyFont="1" applyFill="1" applyBorder="1" applyAlignment="1">
      <alignment horizontal="right" vertical="center"/>
    </xf>
    <xf numFmtId="177" fontId="3" fillId="0" borderId="4" xfId="1" applyNumberFormat="1" applyFont="1" applyFill="1" applyBorder="1">
      <alignment vertical="center"/>
    </xf>
    <xf numFmtId="180" fontId="3" fillId="0" borderId="6" xfId="1" applyNumberFormat="1" applyFont="1" applyFill="1" applyBorder="1">
      <alignment vertical="center"/>
    </xf>
    <xf numFmtId="0" fontId="3" fillId="0" borderId="7" xfId="1" applyFont="1" applyFill="1" applyBorder="1" applyAlignment="1">
      <alignment horizontal="center" vertical="center"/>
    </xf>
    <xf numFmtId="0" fontId="3" fillId="0" borderId="0" xfId="1" applyFont="1" applyFill="1">
      <alignment vertical="center"/>
    </xf>
    <xf numFmtId="181" fontId="3" fillId="0" borderId="8" xfId="1" applyNumberFormat="1" applyFont="1" applyFill="1" applyBorder="1">
      <alignment vertical="center"/>
    </xf>
    <xf numFmtId="179" fontId="2" fillId="0" borderId="6" xfId="1" applyNumberFormat="1" applyFont="1" applyFill="1" applyBorder="1">
      <alignment vertical="center"/>
    </xf>
    <xf numFmtId="177" fontId="2" fillId="0" borderId="6" xfId="1" applyNumberFormat="1" applyFont="1" applyFill="1" applyBorder="1">
      <alignment vertical="center"/>
    </xf>
    <xf numFmtId="182" fontId="3" fillId="0" borderId="9" xfId="1" applyNumberFormat="1" applyFont="1" applyFill="1" applyBorder="1">
      <alignment vertical="center"/>
    </xf>
    <xf numFmtId="177" fontId="3" fillId="0" borderId="9" xfId="1" applyNumberFormat="1" applyFont="1" applyFill="1" applyBorder="1">
      <alignment vertical="center"/>
    </xf>
    <xf numFmtId="177" fontId="3" fillId="0" borderId="6" xfId="1" applyNumberFormat="1" applyFont="1" applyFill="1" applyBorder="1">
      <alignment vertical="center"/>
    </xf>
    <xf numFmtId="180" fontId="2" fillId="0" borderId="6" xfId="1" applyNumberFormat="1" applyFont="1" applyFill="1" applyBorder="1">
      <alignment vertical="center"/>
    </xf>
    <xf numFmtId="0" fontId="3" fillId="0" borderId="10" xfId="1" applyFont="1" applyFill="1" applyBorder="1" applyAlignment="1">
      <alignment horizontal="left" vertical="center"/>
    </xf>
    <xf numFmtId="177" fontId="2" fillId="0" borderId="9" xfId="1" applyNumberFormat="1" applyFont="1" applyFill="1" applyBorder="1">
      <alignment vertical="center"/>
    </xf>
    <xf numFmtId="182" fontId="2" fillId="0" borderId="9" xfId="1" applyNumberFormat="1" applyFont="1" applyFill="1" applyBorder="1">
      <alignment vertical="center"/>
    </xf>
    <xf numFmtId="0" fontId="2" fillId="0" borderId="10" xfId="1" applyFont="1" applyFill="1" applyBorder="1" applyAlignment="1">
      <alignment horizontal="left" vertical="center"/>
    </xf>
    <xf numFmtId="179" fontId="3" fillId="0" borderId="6" xfId="1" applyNumberFormat="1" applyFont="1" applyFill="1" applyBorder="1">
      <alignment vertical="center"/>
    </xf>
    <xf numFmtId="0" fontId="3" fillId="0" borderId="0" xfId="1" applyFont="1" applyFill="1" applyBorder="1">
      <alignment vertical="center"/>
    </xf>
    <xf numFmtId="176" fontId="3" fillId="0" borderId="9" xfId="1" applyNumberFormat="1" applyFont="1" applyFill="1" applyBorder="1">
      <alignment vertical="center"/>
    </xf>
    <xf numFmtId="182" fontId="3" fillId="0" borderId="9" xfId="1" applyNumberFormat="1" applyFont="1" applyFill="1" applyBorder="1" applyAlignment="1">
      <alignment horizontal="right" vertical="center"/>
    </xf>
    <xf numFmtId="0" fontId="2" fillId="0" borderId="10" xfId="1" applyFont="1" applyFill="1" applyBorder="1">
      <alignment vertical="center"/>
    </xf>
    <xf numFmtId="0" fontId="3" fillId="0" borderId="10" xfId="1" applyFont="1" applyFill="1" applyBorder="1">
      <alignment vertical="center"/>
    </xf>
    <xf numFmtId="181" fontId="2" fillId="0" borderId="9" xfId="1" applyNumberFormat="1" applyFont="1" applyFill="1" applyBorder="1">
      <alignment vertical="center"/>
    </xf>
    <xf numFmtId="0" fontId="2" fillId="0" borderId="10" xfId="1" applyFill="1" applyBorder="1">
      <alignment vertical="center"/>
    </xf>
    <xf numFmtId="0" fontId="2" fillId="0" borderId="10" xfId="1" applyFont="1" applyFill="1" applyBorder="1" applyAlignment="1">
      <alignment horizontal="left"/>
    </xf>
    <xf numFmtId="181" fontId="3" fillId="0" borderId="6" xfId="1" applyNumberFormat="1" applyFont="1" applyFill="1" applyBorder="1">
      <alignment vertical="center"/>
    </xf>
    <xf numFmtId="0" fontId="3" fillId="0" borderId="11" xfId="1" applyFont="1" applyFill="1" applyBorder="1">
      <alignment vertical="center"/>
    </xf>
    <xf numFmtId="0" fontId="2" fillId="0" borderId="12" xfId="1" applyFill="1" applyBorder="1">
      <alignment vertical="center"/>
    </xf>
    <xf numFmtId="0" fontId="2" fillId="0" borderId="8" xfId="1" applyFill="1" applyBorder="1" applyAlignment="1">
      <alignment horizontal="center"/>
    </xf>
    <xf numFmtId="0" fontId="2" fillId="0" borderId="6" xfId="1" applyFill="1" applyBorder="1" applyAlignment="1">
      <alignment horizontal="center"/>
    </xf>
    <xf numFmtId="176" fontId="2" fillId="0" borderId="6" xfId="1" applyNumberFormat="1" applyFont="1" applyFill="1" applyBorder="1" applyAlignment="1">
      <alignment horizontal="center"/>
    </xf>
    <xf numFmtId="177" fontId="2" fillId="0" borderId="6" xfId="1" applyNumberFormat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178" fontId="5" fillId="0" borderId="6" xfId="1" applyNumberFormat="1" applyFont="1" applyFill="1" applyBorder="1" applyAlignment="1">
      <alignment horizontal="center"/>
    </xf>
    <xf numFmtId="0" fontId="2" fillId="0" borderId="13" xfId="1" applyFill="1" applyBorder="1">
      <alignment vertical="center"/>
    </xf>
    <xf numFmtId="0" fontId="2" fillId="0" borderId="0" xfId="1" applyFill="1" applyBorder="1">
      <alignment vertical="center"/>
    </xf>
    <xf numFmtId="0" fontId="2" fillId="0" borderId="14" xfId="1" applyFill="1" applyBorder="1" applyAlignment="1">
      <alignment horizontal="center"/>
    </xf>
    <xf numFmtId="0" fontId="2" fillId="0" borderId="15" xfId="1" applyFill="1" applyBorder="1" applyAlignment="1">
      <alignment horizontal="center"/>
    </xf>
    <xf numFmtId="176" fontId="2" fillId="0" borderId="15" xfId="1" applyNumberFormat="1" applyFont="1" applyFill="1" applyBorder="1" applyAlignment="1">
      <alignment horizontal="center"/>
    </xf>
    <xf numFmtId="177" fontId="2" fillId="0" borderId="15" xfId="1" applyNumberFormat="1" applyFont="1" applyFill="1" applyBorder="1" applyAlignment="1">
      <alignment horizontal="center"/>
    </xf>
    <xf numFmtId="0" fontId="2" fillId="0" borderId="15" xfId="1" applyFont="1" applyFill="1" applyBorder="1" applyAlignment="1">
      <alignment horizontal="center"/>
    </xf>
    <xf numFmtId="178" fontId="2" fillId="0" borderId="15" xfId="1" applyNumberFormat="1" applyFont="1" applyFill="1" applyBorder="1" applyAlignment="1">
      <alignment horizontal="center"/>
    </xf>
    <xf numFmtId="0" fontId="2" fillId="0" borderId="16" xfId="1" applyFill="1" applyBorder="1" applyAlignment="1">
      <alignment horizontal="center"/>
    </xf>
    <xf numFmtId="0" fontId="2" fillId="0" borderId="17" xfId="1" applyFill="1" applyBorder="1">
      <alignment vertical="center"/>
    </xf>
    <xf numFmtId="0" fontId="2" fillId="0" borderId="18" xfId="1" applyFill="1" applyBorder="1" applyAlignment="1">
      <alignment horizontal="center"/>
    </xf>
    <xf numFmtId="0" fontId="2" fillId="0" borderId="19" xfId="1" applyFill="1" applyBorder="1" applyAlignment="1">
      <alignment horizontal="center"/>
    </xf>
    <xf numFmtId="176" fontId="2" fillId="0" borderId="19" xfId="1" applyNumberFormat="1" applyFont="1" applyFill="1" applyBorder="1" applyAlignment="1">
      <alignment horizontal="center"/>
    </xf>
    <xf numFmtId="177" fontId="2" fillId="0" borderId="19" xfId="1" applyNumberFormat="1" applyFont="1" applyFill="1" applyBorder="1" applyAlignment="1">
      <alignment horizontal="center"/>
    </xf>
    <xf numFmtId="0" fontId="2" fillId="0" borderId="19" xfId="1" applyFont="1" applyFill="1" applyBorder="1" applyAlignment="1">
      <alignment horizontal="center"/>
    </xf>
    <xf numFmtId="178" fontId="2" fillId="0" borderId="19" xfId="1" applyNumberFormat="1" applyFont="1" applyFill="1" applyBorder="1" applyAlignment="1">
      <alignment horizontal="center"/>
    </xf>
    <xf numFmtId="0" fontId="2" fillId="0" borderId="2" xfId="1" applyFill="1" applyBorder="1">
      <alignment vertical="center"/>
    </xf>
    <xf numFmtId="0" fontId="2" fillId="0" borderId="0" xfId="1" applyFill="1" applyBorder="1" applyAlignment="1">
      <alignment horizontal="right"/>
    </xf>
    <xf numFmtId="0" fontId="6" fillId="0" borderId="0" xfId="1" applyFont="1" applyFill="1" applyBorder="1" applyAlignment="1"/>
    <xf numFmtId="0" fontId="7" fillId="0" borderId="0" xfId="1" applyFont="1" applyFill="1" applyBorder="1" applyAlignment="1"/>
    <xf numFmtId="176" fontId="2" fillId="0" borderId="0" xfId="1" applyNumberFormat="1" applyFont="1" applyFill="1" applyBorder="1">
      <alignment vertical="center"/>
    </xf>
    <xf numFmtId="177" fontId="2" fillId="0" borderId="0" xfId="1" applyNumberFormat="1" applyFont="1" applyFill="1" applyBorder="1">
      <alignment vertical="center"/>
    </xf>
    <xf numFmtId="0" fontId="2" fillId="0" borderId="0" xfId="1" applyFont="1" applyFill="1" applyBorder="1">
      <alignment vertical="center"/>
    </xf>
    <xf numFmtId="178" fontId="2" fillId="0" borderId="0" xfId="1" applyNumberFormat="1" applyFont="1" applyFill="1" applyBorder="1">
      <alignment vertical="center"/>
    </xf>
    <xf numFmtId="31" fontId="2" fillId="0" borderId="0" xfId="1" applyNumberFormat="1" applyFill="1" applyBorder="1" applyAlignment="1">
      <alignment horizontal="left"/>
    </xf>
    <xf numFmtId="0" fontId="8" fillId="0" borderId="0" xfId="1" applyFont="1" applyFill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F44"/>
  <sheetViews>
    <sheetView tabSelected="1" workbookViewId="0">
      <selection activeCell="K27" sqref="K27"/>
    </sheetView>
  </sheetViews>
  <sheetFormatPr defaultColWidth="10" defaultRowHeight="15.6"/>
  <cols>
    <col min="1" max="1" width="40.77734375" style="1" customWidth="1"/>
    <col min="2" max="2" width="13.5546875" style="1" customWidth="1"/>
    <col min="3" max="3" width="13.5546875" style="4" customWidth="1"/>
    <col min="4" max="4" width="13.5546875" style="5" customWidth="1"/>
    <col min="5" max="7" width="13.5546875" style="4" customWidth="1"/>
    <col min="8" max="8" width="13.5546875" style="3" customWidth="1"/>
    <col min="9" max="9" width="13.5546875" style="2" customWidth="1"/>
    <col min="10" max="11" width="13.5546875" style="1" customWidth="1"/>
    <col min="12" max="12" width="26.88671875" style="1" customWidth="1"/>
    <col min="13" max="162" width="10" style="1" customWidth="1"/>
    <col min="163" max="16384" width="10" style="1"/>
  </cols>
  <sheetData>
    <row r="1" spans="1:12" ht="32.25" customHeight="1">
      <c r="A1" s="72" t="s">
        <v>51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</row>
    <row r="2" spans="1:12" ht="20.25" customHeight="1" thickBot="1">
      <c r="A2" s="71">
        <v>44865</v>
      </c>
      <c r="B2" s="71"/>
      <c r="C2" s="69"/>
      <c r="D2" s="70"/>
      <c r="E2" s="69"/>
      <c r="F2" s="69"/>
      <c r="G2" s="69"/>
      <c r="H2" s="68"/>
      <c r="I2" s="67"/>
      <c r="J2" s="66"/>
      <c r="K2" s="65"/>
      <c r="L2" s="64" t="s">
        <v>50</v>
      </c>
    </row>
    <row r="3" spans="1:12" s="56" customFormat="1" ht="18.75" customHeight="1">
      <c r="A3" s="63"/>
      <c r="B3" s="58" t="s">
        <v>49</v>
      </c>
      <c r="C3" s="61" t="s">
        <v>48</v>
      </c>
      <c r="D3" s="62" t="s">
        <v>47</v>
      </c>
      <c r="E3" s="61" t="s">
        <v>45</v>
      </c>
      <c r="F3" s="61" t="s">
        <v>44</v>
      </c>
      <c r="G3" s="61" t="s">
        <v>44</v>
      </c>
      <c r="H3" s="60" t="s">
        <v>46</v>
      </c>
      <c r="I3" s="59" t="s">
        <v>45</v>
      </c>
      <c r="J3" s="58" t="s">
        <v>44</v>
      </c>
      <c r="K3" s="58" t="s">
        <v>44</v>
      </c>
      <c r="L3" s="57"/>
    </row>
    <row r="4" spans="1:12" s="48" customFormat="1" ht="18.75" customHeight="1">
      <c r="A4" s="55" t="s">
        <v>43</v>
      </c>
      <c r="B4" s="50" t="s">
        <v>42</v>
      </c>
      <c r="C4" s="53" t="s">
        <v>33</v>
      </c>
      <c r="D4" s="54" t="s">
        <v>41</v>
      </c>
      <c r="E4" s="53" t="s">
        <v>40</v>
      </c>
      <c r="F4" s="53" t="s">
        <v>39</v>
      </c>
      <c r="G4" s="53" t="s">
        <v>39</v>
      </c>
      <c r="H4" s="52" t="s">
        <v>33</v>
      </c>
      <c r="I4" s="51" t="s">
        <v>38</v>
      </c>
      <c r="J4" s="50" t="s">
        <v>37</v>
      </c>
      <c r="K4" s="50" t="s">
        <v>37</v>
      </c>
      <c r="L4" s="49" t="s">
        <v>36</v>
      </c>
    </row>
    <row r="5" spans="1:12" s="40" customFormat="1" ht="18.75" customHeight="1">
      <c r="A5" s="47"/>
      <c r="B5" s="45" t="s">
        <v>34</v>
      </c>
      <c r="C5" s="45" t="s">
        <v>34</v>
      </c>
      <c r="D5" s="46" t="s">
        <v>35</v>
      </c>
      <c r="E5" s="45" t="s">
        <v>33</v>
      </c>
      <c r="F5" s="45" t="s">
        <v>32</v>
      </c>
      <c r="G5" s="45" t="s">
        <v>31</v>
      </c>
      <c r="H5" s="44" t="s">
        <v>34</v>
      </c>
      <c r="I5" s="43" t="s">
        <v>33</v>
      </c>
      <c r="J5" s="42" t="s">
        <v>32</v>
      </c>
      <c r="K5" s="42" t="s">
        <v>31</v>
      </c>
      <c r="L5" s="41"/>
    </row>
    <row r="6" spans="1:12" s="17" customFormat="1" ht="24" customHeight="1">
      <c r="A6" s="39" t="s">
        <v>30</v>
      </c>
      <c r="B6" s="38">
        <f>SUM(B7:B20)</f>
        <v>62550</v>
      </c>
      <c r="C6" s="38">
        <f>SUM(C7:C20)</f>
        <v>33775</v>
      </c>
      <c r="D6" s="15">
        <f>C6/B6*100</f>
        <v>53.996802557953636</v>
      </c>
      <c r="E6" s="38">
        <f>SUM(E7:E20)</f>
        <v>44558</v>
      </c>
      <c r="F6" s="23">
        <f>C6-E6</f>
        <v>-10783</v>
      </c>
      <c r="G6" s="29">
        <f>F6/E6*100</f>
        <v>-24.199919206427577</v>
      </c>
      <c r="H6" s="38">
        <f>SUM(H7:H20)</f>
        <v>3365</v>
      </c>
      <c r="I6" s="38">
        <f>SUM(I7:I20)</f>
        <v>3313</v>
      </c>
      <c r="J6" s="23">
        <f>H6-I6</f>
        <v>52</v>
      </c>
      <c r="K6" s="29">
        <f>J6/I6*100</f>
        <v>1.5695744038635679</v>
      </c>
      <c r="L6" s="18"/>
    </row>
    <row r="7" spans="1:12" ht="24" customHeight="1">
      <c r="A7" s="33" t="s">
        <v>29</v>
      </c>
      <c r="B7" s="35">
        <v>15532</v>
      </c>
      <c r="C7" s="27">
        <v>8307</v>
      </c>
      <c r="D7" s="24">
        <f>C7/B7*100</f>
        <v>53.483131599278913</v>
      </c>
      <c r="E7" s="27">
        <v>11416</v>
      </c>
      <c r="F7" s="20">
        <f>C7-E7</f>
        <v>-3109</v>
      </c>
      <c r="G7" s="19">
        <f>F7/E7*100</f>
        <v>-27.233707077785564</v>
      </c>
      <c r="H7" s="26">
        <v>1601</v>
      </c>
      <c r="I7" s="27">
        <v>1147</v>
      </c>
      <c r="J7" s="20">
        <f>H7-I7</f>
        <v>454</v>
      </c>
      <c r="K7" s="19">
        <f>J7/I7*100</f>
        <v>39.581517000871841</v>
      </c>
      <c r="L7" s="18"/>
    </row>
    <row r="8" spans="1:12" ht="24" customHeight="1">
      <c r="A8" s="33" t="s">
        <v>28</v>
      </c>
      <c r="B8" s="35">
        <v>7150</v>
      </c>
      <c r="C8" s="27">
        <v>3702</v>
      </c>
      <c r="D8" s="24">
        <f>C8/B8*100</f>
        <v>51.776223776223773</v>
      </c>
      <c r="E8" s="27">
        <v>6121</v>
      </c>
      <c r="F8" s="20">
        <f>C8-E8</f>
        <v>-2419</v>
      </c>
      <c r="G8" s="19">
        <f>F8/E8*100</f>
        <v>-39.519686325763765</v>
      </c>
      <c r="H8" s="27">
        <v>489</v>
      </c>
      <c r="I8" s="27">
        <v>698</v>
      </c>
      <c r="J8" s="20">
        <f>H8-I8</f>
        <v>-209</v>
      </c>
      <c r="K8" s="19">
        <f>J8/I8*100</f>
        <v>-29.942693409742123</v>
      </c>
      <c r="L8" s="18"/>
    </row>
    <row r="9" spans="1:12" ht="24" customHeight="1">
      <c r="A9" s="33" t="s">
        <v>27</v>
      </c>
      <c r="B9" s="35">
        <v>1403</v>
      </c>
      <c r="C9" s="27">
        <v>635</v>
      </c>
      <c r="D9" s="24">
        <f>C9/B9*100</f>
        <v>45.260156806842481</v>
      </c>
      <c r="E9" s="27">
        <v>938</v>
      </c>
      <c r="F9" s="20">
        <f>C9-E9</f>
        <v>-303</v>
      </c>
      <c r="G9" s="19">
        <f>F9/E9*100</f>
        <v>-32.302771855010661</v>
      </c>
      <c r="H9" s="27">
        <v>90</v>
      </c>
      <c r="I9" s="27">
        <v>44</v>
      </c>
      <c r="J9" s="20">
        <f>H9-I9</f>
        <v>46</v>
      </c>
      <c r="K9" s="19">
        <f>J9/I9*100</f>
        <v>104.54545454545455</v>
      </c>
      <c r="L9" s="18"/>
    </row>
    <row r="10" spans="1:12" ht="24" customHeight="1">
      <c r="A10" s="33" t="s">
        <v>26</v>
      </c>
      <c r="B10" s="35">
        <v>1408</v>
      </c>
      <c r="C10" s="27">
        <v>52</v>
      </c>
      <c r="D10" s="24">
        <f>C10/B10*100</f>
        <v>3.6931818181818183</v>
      </c>
      <c r="E10" s="27">
        <v>651</v>
      </c>
      <c r="F10" s="20">
        <f>C10-E10</f>
        <v>-599</v>
      </c>
      <c r="G10" s="19">
        <f>F10/E10*100</f>
        <v>-92.01228878648233</v>
      </c>
      <c r="H10" s="26"/>
      <c r="I10" s="27">
        <v>2</v>
      </c>
      <c r="J10" s="20">
        <f>H10-I10</f>
        <v>-2</v>
      </c>
      <c r="K10" s="19">
        <f>J10/I10*100</f>
        <v>-100</v>
      </c>
      <c r="L10" s="18"/>
    </row>
    <row r="11" spans="1:12" ht="24" customHeight="1">
      <c r="A11" s="33" t="s">
        <v>25</v>
      </c>
      <c r="B11" s="35">
        <v>5715</v>
      </c>
      <c r="C11" s="27">
        <v>3815</v>
      </c>
      <c r="D11" s="24">
        <f>C11/B11*100</f>
        <v>66.754155730533682</v>
      </c>
      <c r="E11" s="27">
        <v>4213</v>
      </c>
      <c r="F11" s="20">
        <f>C11-E11</f>
        <v>-398</v>
      </c>
      <c r="G11" s="19">
        <f>F11/E11*100</f>
        <v>-9.4469499169238063</v>
      </c>
      <c r="H11" s="27">
        <v>403</v>
      </c>
      <c r="I11" s="27">
        <v>425</v>
      </c>
      <c r="J11" s="20">
        <f>H11-I11</f>
        <v>-22</v>
      </c>
      <c r="K11" s="19">
        <f>J11/I11*100</f>
        <v>-5.1764705882352944</v>
      </c>
      <c r="L11" s="18"/>
    </row>
    <row r="12" spans="1:12" ht="24" customHeight="1">
      <c r="A12" s="33" t="s">
        <v>24</v>
      </c>
      <c r="B12" s="35">
        <v>1839</v>
      </c>
      <c r="C12" s="27">
        <v>2045</v>
      </c>
      <c r="D12" s="24">
        <f>C12/B12*100</f>
        <v>111.20174007612833</v>
      </c>
      <c r="E12" s="27">
        <v>503</v>
      </c>
      <c r="F12" s="20">
        <f>C12-E12</f>
        <v>1542</v>
      </c>
      <c r="G12" s="19">
        <f>F12/E12*100</f>
        <v>306.56063618290256</v>
      </c>
      <c r="H12" s="27">
        <v>333</v>
      </c>
      <c r="I12" s="27">
        <v>250</v>
      </c>
      <c r="J12" s="20">
        <f>H12-I12</f>
        <v>83</v>
      </c>
      <c r="K12" s="19">
        <f>J12/I12*100</f>
        <v>33.200000000000003</v>
      </c>
      <c r="L12" s="18"/>
    </row>
    <row r="13" spans="1:12" ht="24" customHeight="1">
      <c r="A13" s="36" t="s">
        <v>23</v>
      </c>
      <c r="B13" s="35">
        <v>1785</v>
      </c>
      <c r="C13" s="27">
        <v>2094</v>
      </c>
      <c r="D13" s="24">
        <f>C13/B13*100</f>
        <v>117.31092436974791</v>
      </c>
      <c r="E13" s="27">
        <v>1371</v>
      </c>
      <c r="F13" s="20">
        <f>C13-E13</f>
        <v>723</v>
      </c>
      <c r="G13" s="19">
        <f>F13/E13*100</f>
        <v>52.735229759299784</v>
      </c>
      <c r="H13" s="27">
        <v>215</v>
      </c>
      <c r="I13" s="27">
        <v>81</v>
      </c>
      <c r="J13" s="20">
        <f>H13-I13</f>
        <v>134</v>
      </c>
      <c r="K13" s="19">
        <f>J13/I13*100</f>
        <v>165.4320987654321</v>
      </c>
      <c r="L13" s="18"/>
    </row>
    <row r="14" spans="1:12" ht="24" customHeight="1">
      <c r="A14" s="36" t="s">
        <v>22</v>
      </c>
      <c r="B14" s="35">
        <v>1905</v>
      </c>
      <c r="C14" s="27">
        <v>844</v>
      </c>
      <c r="D14" s="24">
        <f>C14/B14*100</f>
        <v>44.30446194225722</v>
      </c>
      <c r="E14" s="27">
        <v>300</v>
      </c>
      <c r="F14" s="20">
        <f>C14-E14</f>
        <v>544</v>
      </c>
      <c r="G14" s="19">
        <f>F14/E14*100</f>
        <v>181.33333333333331</v>
      </c>
      <c r="H14" s="27">
        <v>94</v>
      </c>
      <c r="I14" s="27">
        <v>75</v>
      </c>
      <c r="J14" s="20">
        <f>H14-I14</f>
        <v>19</v>
      </c>
      <c r="K14" s="19">
        <f>J14/I14*100</f>
        <v>25.333333333333336</v>
      </c>
      <c r="L14" s="18"/>
    </row>
    <row r="15" spans="1:12" ht="24" customHeight="1">
      <c r="A15" s="33" t="s">
        <v>21</v>
      </c>
      <c r="B15" s="35">
        <v>7005</v>
      </c>
      <c r="C15" s="27">
        <v>3764</v>
      </c>
      <c r="D15" s="24">
        <f>C15/B15*100</f>
        <v>53.733047822983579</v>
      </c>
      <c r="E15" s="27">
        <v>5431</v>
      </c>
      <c r="F15" s="20">
        <f>C15-E15</f>
        <v>-1667</v>
      </c>
      <c r="G15" s="19">
        <f>F15/E15*100</f>
        <v>-30.694163137543729</v>
      </c>
      <c r="H15" s="26">
        <v>-402</v>
      </c>
      <c r="I15" s="27">
        <v>479</v>
      </c>
      <c r="J15" s="20">
        <f>H15-I15</f>
        <v>-881</v>
      </c>
      <c r="K15" s="19">
        <f>J15/I15*100</f>
        <v>-183.92484342379959</v>
      </c>
      <c r="L15" s="18"/>
    </row>
    <row r="16" spans="1:12" ht="24" customHeight="1">
      <c r="A16" s="37" t="s">
        <v>20</v>
      </c>
      <c r="B16" s="35">
        <v>1714</v>
      </c>
      <c r="C16" s="27">
        <v>1363</v>
      </c>
      <c r="D16" s="24">
        <f>C16/B16*100</f>
        <v>79.521586931155198</v>
      </c>
      <c r="E16" s="27">
        <v>1219</v>
      </c>
      <c r="F16" s="20">
        <f>C16-E16</f>
        <v>144</v>
      </c>
      <c r="G16" s="19">
        <f>F16/E16*100</f>
        <v>11.812961443806397</v>
      </c>
      <c r="H16" s="27">
        <v>129</v>
      </c>
      <c r="I16" s="27">
        <v>125</v>
      </c>
      <c r="J16" s="20">
        <f>H16-I16</f>
        <v>4</v>
      </c>
      <c r="K16" s="19">
        <f>J16/I16*100</f>
        <v>3.2</v>
      </c>
      <c r="L16" s="18"/>
    </row>
    <row r="17" spans="1:12" ht="24" customHeight="1">
      <c r="A17" s="37" t="s">
        <v>19</v>
      </c>
      <c r="B17" s="35">
        <v>135</v>
      </c>
      <c r="C17" s="27">
        <v>213</v>
      </c>
      <c r="D17" s="24">
        <f>C17/B17*100</f>
        <v>157.77777777777777</v>
      </c>
      <c r="E17" s="27">
        <v>119</v>
      </c>
      <c r="F17" s="20">
        <f>C17-E17</f>
        <v>94</v>
      </c>
      <c r="G17" s="19">
        <f>F17/E17*100</f>
        <v>78.991596638655466</v>
      </c>
      <c r="H17" s="27">
        <v>50</v>
      </c>
      <c r="I17" s="26">
        <v>18</v>
      </c>
      <c r="J17" s="20">
        <f>H17-I17</f>
        <v>32</v>
      </c>
      <c r="K17" s="19">
        <f>J17/I17*100</f>
        <v>177.77777777777777</v>
      </c>
      <c r="L17" s="18"/>
    </row>
    <row r="18" spans="1:12" ht="24" customHeight="1">
      <c r="A18" s="33" t="s">
        <v>18</v>
      </c>
      <c r="B18" s="35">
        <v>5752</v>
      </c>
      <c r="C18" s="27">
        <v>2271</v>
      </c>
      <c r="D18" s="24">
        <f>C18/B18*100</f>
        <v>39.481919332406115</v>
      </c>
      <c r="E18" s="27">
        <v>3333</v>
      </c>
      <c r="F18" s="20">
        <f>C18-E18</f>
        <v>-1062</v>
      </c>
      <c r="G18" s="19">
        <f>F18/E18*100</f>
        <v>-31.863186318631865</v>
      </c>
      <c r="H18" s="27">
        <v>1</v>
      </c>
      <c r="I18" s="26">
        <v>-378</v>
      </c>
      <c r="J18" s="20">
        <f>H18-I18</f>
        <v>379</v>
      </c>
      <c r="K18" s="19">
        <f>J18/I18*100</f>
        <v>-100.26455026455025</v>
      </c>
      <c r="L18" s="18"/>
    </row>
    <row r="19" spans="1:12" ht="24" customHeight="1">
      <c r="A19" s="33" t="s">
        <v>17</v>
      </c>
      <c r="B19" s="35">
        <v>11206</v>
      </c>
      <c r="C19" s="27">
        <v>4655</v>
      </c>
      <c r="D19" s="24">
        <f>C19/B19*100</f>
        <v>41.540246296626812</v>
      </c>
      <c r="E19" s="27">
        <v>8942</v>
      </c>
      <c r="F19" s="20">
        <f>C19-E19</f>
        <v>-4287</v>
      </c>
      <c r="G19" s="19">
        <f>F19/E19*100</f>
        <v>-47.942294788637888</v>
      </c>
      <c r="H19" s="27">
        <v>361</v>
      </c>
      <c r="I19" s="27">
        <v>347</v>
      </c>
      <c r="J19" s="20">
        <f>H19-I19</f>
        <v>14</v>
      </c>
      <c r="K19" s="19">
        <f>J19/I19*100</f>
        <v>4.0345821325648412</v>
      </c>
      <c r="L19" s="18"/>
    </row>
    <row r="20" spans="1:12" ht="24" customHeight="1">
      <c r="A20" s="36" t="s">
        <v>16</v>
      </c>
      <c r="B20" s="35">
        <v>1</v>
      </c>
      <c r="C20" s="27">
        <v>15</v>
      </c>
      <c r="D20" s="24">
        <f>C20/B20*100</f>
        <v>1500</v>
      </c>
      <c r="E20" s="27">
        <v>1</v>
      </c>
      <c r="F20" s="20">
        <f>C20-E20</f>
        <v>14</v>
      </c>
      <c r="G20" s="19">
        <f>F20/E20*100</f>
        <v>1400</v>
      </c>
      <c r="H20" s="27">
        <v>1</v>
      </c>
      <c r="I20" s="27"/>
      <c r="J20" s="20">
        <f>H20-I20</f>
        <v>1</v>
      </c>
      <c r="K20" s="19"/>
      <c r="L20" s="18"/>
    </row>
    <row r="21" spans="1:12" s="17" customFormat="1" ht="24" customHeight="1">
      <c r="A21" s="34" t="s">
        <v>15</v>
      </c>
      <c r="B21" s="21">
        <f>SUM(B22:B29)</f>
        <v>51425</v>
      </c>
      <c r="C21" s="21">
        <f>SUM(C22:C29)</f>
        <v>64329</v>
      </c>
      <c r="D21" s="15">
        <f>C21/B21*100</f>
        <v>125.09285367039378</v>
      </c>
      <c r="E21" s="21">
        <f>E22+E23+E24+E25+E26+E27+E28+E29</f>
        <v>38645</v>
      </c>
      <c r="F21" s="23">
        <f>C21-E21</f>
        <v>25684</v>
      </c>
      <c r="G21" s="29">
        <f>F21/E21*100</f>
        <v>66.46137922111528</v>
      </c>
      <c r="H21" s="21">
        <f>H22+H23+H24+H25+H26+H27+H28+H29</f>
        <v>5542</v>
      </c>
      <c r="I21" s="31">
        <f>I22+I23+I24+I25+I26+I27+I28+I29</f>
        <v>391</v>
      </c>
      <c r="J21" s="23">
        <f>H21-I21</f>
        <v>5151</v>
      </c>
      <c r="K21" s="29">
        <f>J21/I21*100</f>
        <v>1317.3913043478262</v>
      </c>
      <c r="L21" s="18"/>
    </row>
    <row r="22" spans="1:12" s="4" customFormat="1" ht="24" customHeight="1">
      <c r="A22" s="33" t="s">
        <v>14</v>
      </c>
      <c r="B22" s="27">
        <v>10050</v>
      </c>
      <c r="C22" s="27">
        <v>2701</v>
      </c>
      <c r="D22" s="24">
        <f>C22/B22*100</f>
        <v>26.875621890547265</v>
      </c>
      <c r="E22" s="27">
        <v>5470</v>
      </c>
      <c r="F22" s="20">
        <f>C22-E22</f>
        <v>-2769</v>
      </c>
      <c r="G22" s="19">
        <f>F22/E22*100</f>
        <v>-50.621572212065814</v>
      </c>
      <c r="H22" s="26">
        <v>330</v>
      </c>
      <c r="I22" s="27">
        <v>318</v>
      </c>
      <c r="J22" s="20">
        <f>H22-I22</f>
        <v>12</v>
      </c>
      <c r="K22" s="19">
        <f>J22/I22*100</f>
        <v>3.7735849056603774</v>
      </c>
      <c r="L22" s="18"/>
    </row>
    <row r="23" spans="1:12" s="4" customFormat="1" ht="24" customHeight="1">
      <c r="A23" s="33" t="s">
        <v>13</v>
      </c>
      <c r="B23" s="27">
        <v>13700</v>
      </c>
      <c r="C23" s="27">
        <v>6117</v>
      </c>
      <c r="D23" s="24">
        <f>C23/B23*100</f>
        <v>44.649635036496349</v>
      </c>
      <c r="E23" s="27">
        <v>11713</v>
      </c>
      <c r="F23" s="20">
        <f>C23-E23</f>
        <v>-5596</v>
      </c>
      <c r="G23" s="19">
        <f>F23/E23*100</f>
        <v>-47.775975411935455</v>
      </c>
      <c r="H23" s="26">
        <v>109</v>
      </c>
      <c r="I23" s="27">
        <v>16</v>
      </c>
      <c r="J23" s="20">
        <f>H23-I23</f>
        <v>93</v>
      </c>
      <c r="K23" s="19">
        <f>J23/I23*100</f>
        <v>581.25</v>
      </c>
      <c r="L23" s="18"/>
    </row>
    <row r="24" spans="1:12" s="4" customFormat="1" ht="24" customHeight="1">
      <c r="A24" s="33" t="s">
        <v>12</v>
      </c>
      <c r="B24" s="27">
        <v>6200</v>
      </c>
      <c r="C24" s="27">
        <v>15017</v>
      </c>
      <c r="D24" s="24">
        <f>C24/B24*100</f>
        <v>242.20967741935482</v>
      </c>
      <c r="E24" s="27">
        <v>2671</v>
      </c>
      <c r="F24" s="20">
        <f>C24-E24</f>
        <v>12346</v>
      </c>
      <c r="G24" s="19">
        <f>F24/E24*100</f>
        <v>462.22388618494944</v>
      </c>
      <c r="H24" s="26">
        <v>4056</v>
      </c>
      <c r="I24" s="27"/>
      <c r="J24" s="20">
        <f>H24-I24</f>
        <v>4056</v>
      </c>
      <c r="K24" s="19"/>
      <c r="L24" s="18"/>
    </row>
    <row r="25" spans="1:12" s="4" customFormat="1" ht="24" customHeight="1">
      <c r="A25" s="33" t="s">
        <v>11</v>
      </c>
      <c r="B25" s="26">
        <v>10420</v>
      </c>
      <c r="C25" s="26">
        <v>9527</v>
      </c>
      <c r="D25" s="24">
        <f>C25/B25*100</f>
        <v>91.429942418426108</v>
      </c>
      <c r="E25" s="26">
        <v>7361</v>
      </c>
      <c r="F25" s="20">
        <f>C25-E25</f>
        <v>2166</v>
      </c>
      <c r="G25" s="19">
        <f>F25/E25*100</f>
        <v>29.425349816601003</v>
      </c>
      <c r="H25" s="26">
        <v>608</v>
      </c>
      <c r="I25" s="27">
        <v>54</v>
      </c>
      <c r="J25" s="20">
        <f>H25-I25</f>
        <v>554</v>
      </c>
      <c r="K25" s="19">
        <f>J25/I25*100</f>
        <v>1025.9259259259259</v>
      </c>
      <c r="L25" s="18"/>
    </row>
    <row r="26" spans="1:12" s="4" customFormat="1" ht="24" customHeight="1">
      <c r="A26" s="33" t="s">
        <v>10</v>
      </c>
      <c r="B26" s="26">
        <v>150</v>
      </c>
      <c r="C26" s="26">
        <v>250</v>
      </c>
      <c r="D26" s="24">
        <f>C26/B26*100</f>
        <v>166.66666666666669</v>
      </c>
      <c r="E26" s="26">
        <v>290</v>
      </c>
      <c r="F26" s="20">
        <f>C26-E26</f>
        <v>-40</v>
      </c>
      <c r="G26" s="19">
        <f>F26/E26*100</f>
        <v>-13.793103448275861</v>
      </c>
      <c r="H26" s="26"/>
      <c r="I26" s="27"/>
      <c r="J26" s="20">
        <f>H26-I26</f>
        <v>0</v>
      </c>
      <c r="K26" s="19"/>
      <c r="L26" s="18"/>
    </row>
    <row r="27" spans="1:12" s="4" customFormat="1" ht="24" customHeight="1">
      <c r="A27" s="33" t="s">
        <v>9</v>
      </c>
      <c r="B27" s="26">
        <v>10000</v>
      </c>
      <c r="C27" s="26">
        <v>25371</v>
      </c>
      <c r="D27" s="24">
        <f>C27/B27*100</f>
        <v>253.71</v>
      </c>
      <c r="E27" s="26">
        <v>9685</v>
      </c>
      <c r="F27" s="20">
        <f>C27-E27</f>
        <v>15686</v>
      </c>
      <c r="G27" s="19">
        <f>F27/E27*100</f>
        <v>161.96179659266906</v>
      </c>
      <c r="H27" s="26">
        <v>440</v>
      </c>
      <c r="I27" s="27"/>
      <c r="J27" s="20">
        <f>H27-I27</f>
        <v>440</v>
      </c>
      <c r="K27" s="19"/>
      <c r="L27" s="18"/>
    </row>
    <row r="28" spans="1:12" s="4" customFormat="1" ht="24" customHeight="1">
      <c r="A28" s="33" t="s">
        <v>8</v>
      </c>
      <c r="B28" s="27">
        <v>900</v>
      </c>
      <c r="C28" s="27">
        <v>5346</v>
      </c>
      <c r="D28" s="24">
        <f>C28/B28*100</f>
        <v>594</v>
      </c>
      <c r="E28" s="27">
        <v>1455</v>
      </c>
      <c r="F28" s="20">
        <f>C28-E28</f>
        <v>3891</v>
      </c>
      <c r="G28" s="19">
        <f>F28/E28*100</f>
        <v>267.42268041237111</v>
      </c>
      <c r="H28" s="26">
        <v>-1</v>
      </c>
      <c r="I28" s="26">
        <v>3</v>
      </c>
      <c r="J28" s="20">
        <f>H28-I28</f>
        <v>-4</v>
      </c>
      <c r="K28" s="19">
        <f>J28/I28*100</f>
        <v>-133.33333333333331</v>
      </c>
      <c r="L28" s="18"/>
    </row>
    <row r="29" spans="1:12" s="4" customFormat="1" ht="24" customHeight="1">
      <c r="A29" s="33" t="s">
        <v>7</v>
      </c>
      <c r="B29" s="27">
        <v>5</v>
      </c>
      <c r="C29" s="27"/>
      <c r="D29" s="24">
        <f>C29/B29*100</f>
        <v>0</v>
      </c>
      <c r="E29" s="27"/>
      <c r="F29" s="20"/>
      <c r="G29" s="19"/>
      <c r="H29" s="26"/>
      <c r="I29" s="27"/>
      <c r="J29" s="20"/>
      <c r="K29" s="19"/>
      <c r="L29" s="18"/>
    </row>
    <row r="30" spans="1:12" s="30" customFormat="1" ht="24" customHeight="1">
      <c r="A30" s="25" t="s">
        <v>6</v>
      </c>
      <c r="B30" s="21">
        <f>B6+B21</f>
        <v>113975</v>
      </c>
      <c r="C30" s="21">
        <f>C6+C21</f>
        <v>98104</v>
      </c>
      <c r="D30" s="15">
        <f>C30/B30*100</f>
        <v>86.075016450976094</v>
      </c>
      <c r="E30" s="32">
        <f>E6+E21</f>
        <v>83203</v>
      </c>
      <c r="F30" s="23">
        <f>C30-E30</f>
        <v>14901</v>
      </c>
      <c r="G30" s="29">
        <f>F30/E30*100</f>
        <v>17.909210004446955</v>
      </c>
      <c r="H30" s="21">
        <f>H6+H21</f>
        <v>8907</v>
      </c>
      <c r="I30" s="31">
        <f>I6+I21</f>
        <v>3704</v>
      </c>
      <c r="J30" s="23">
        <f>H30-I30</f>
        <v>5203</v>
      </c>
      <c r="K30" s="19">
        <f>J30/I30*100</f>
        <v>140.46976241900649</v>
      </c>
      <c r="L30" s="18"/>
    </row>
    <row r="31" spans="1:12" ht="24" customHeight="1">
      <c r="A31" s="25" t="s">
        <v>5</v>
      </c>
      <c r="B31" s="21">
        <v>270200</v>
      </c>
      <c r="C31" s="21">
        <v>19437</v>
      </c>
      <c r="D31" s="15">
        <f>C31/B31*100</f>
        <v>7.1935603256846781</v>
      </c>
      <c r="E31" s="21">
        <v>96366</v>
      </c>
      <c r="F31" s="23">
        <f>C31-E31</f>
        <v>-76929</v>
      </c>
      <c r="G31" s="29">
        <f>F31/E31*100</f>
        <v>-79.83002303717079</v>
      </c>
      <c r="H31" s="21">
        <v>2714</v>
      </c>
      <c r="I31" s="22">
        <v>5236</v>
      </c>
      <c r="J31" s="23">
        <f>H31-I31</f>
        <v>-2522</v>
      </c>
      <c r="K31" s="19">
        <f>J31/I31*100</f>
        <v>-48.16653934300993</v>
      </c>
      <c r="L31" s="18"/>
    </row>
    <row r="32" spans="1:12" ht="24" customHeight="1">
      <c r="A32" s="28" t="s">
        <v>4</v>
      </c>
      <c r="B32" s="27">
        <v>260050</v>
      </c>
      <c r="C32" s="27">
        <v>16310</v>
      </c>
      <c r="D32" s="24">
        <f>C32/B32*100</f>
        <v>6.2718707940780618</v>
      </c>
      <c r="E32" s="27">
        <v>92710</v>
      </c>
      <c r="F32" s="20">
        <f>C32-E32</f>
        <v>-76400</v>
      </c>
      <c r="G32" s="19">
        <f>F32/E32*100</f>
        <v>-82.407507280767987</v>
      </c>
      <c r="H32" s="26">
        <v>2591</v>
      </c>
      <c r="I32" s="26">
        <v>4160</v>
      </c>
      <c r="J32" s="20">
        <f>H32-I32</f>
        <v>-1569</v>
      </c>
      <c r="K32" s="19">
        <f>J32/I32*100</f>
        <v>-37.716346153846153</v>
      </c>
      <c r="L32" s="18"/>
    </row>
    <row r="33" spans="1:12" s="17" customFormat="1" ht="24" customHeight="1">
      <c r="A33" s="25" t="s">
        <v>3</v>
      </c>
      <c r="B33" s="21">
        <v>3500</v>
      </c>
      <c r="C33" s="21">
        <v>568</v>
      </c>
      <c r="D33" s="24">
        <f>C33/B33*100</f>
        <v>16.228571428571428</v>
      </c>
      <c r="E33" s="21">
        <v>500</v>
      </c>
      <c r="F33" s="23">
        <f>C33-E33</f>
        <v>68</v>
      </c>
      <c r="G33" s="19">
        <f>F33/E33*100</f>
        <v>13.600000000000001</v>
      </c>
      <c r="H33" s="22"/>
      <c r="I33" s="21">
        <v>500</v>
      </c>
      <c r="J33" s="20">
        <f>H33-I33</f>
        <v>-500</v>
      </c>
      <c r="K33" s="19"/>
      <c r="L33" s="18"/>
    </row>
    <row r="34" spans="1:12" ht="24" customHeight="1" thickBot="1">
      <c r="A34" s="16" t="s">
        <v>2</v>
      </c>
      <c r="B34" s="13">
        <f>B30+B31+B33</f>
        <v>387675</v>
      </c>
      <c r="C34" s="13">
        <f>C30+C31+C33</f>
        <v>118109</v>
      </c>
      <c r="D34" s="15">
        <f>C34/B34*100</f>
        <v>30.465983104404465</v>
      </c>
      <c r="E34" s="13">
        <f>E30+E31+E33</f>
        <v>180069</v>
      </c>
      <c r="F34" s="14">
        <f>C34-E34</f>
        <v>-61960</v>
      </c>
      <c r="G34" s="10">
        <f>F34/E34*100</f>
        <v>-34.409032093253145</v>
      </c>
      <c r="H34" s="13">
        <f>H30+H31+H33</f>
        <v>11621</v>
      </c>
      <c r="I34" s="12">
        <f>I30+I31+I33</f>
        <v>9440</v>
      </c>
      <c r="J34" s="11">
        <f>H34-I34</f>
        <v>2181</v>
      </c>
      <c r="K34" s="10">
        <f>J34/I34*100</f>
        <v>23.103813559322035</v>
      </c>
      <c r="L34" s="9"/>
    </row>
    <row r="35" spans="1:12">
      <c r="A35" s="8"/>
      <c r="B35" s="7"/>
      <c r="C35" s="7"/>
      <c r="D35" s="7"/>
      <c r="E35" s="7"/>
      <c r="L35" s="1" t="s">
        <v>1</v>
      </c>
    </row>
    <row r="44" spans="1:12">
      <c r="H44" s="6" t="s">
        <v>0</v>
      </c>
    </row>
  </sheetData>
  <mergeCells count="2">
    <mergeCell ref="A1:L1"/>
    <mergeCell ref="A35:E35"/>
  </mergeCells>
  <phoneticPr fontId="1" type="noConversion"/>
  <printOptions horizontalCentered="1"/>
  <pageMargins left="0.11811023622047245" right="0.15748031496062992" top="0.74803149606299213" bottom="0.74803149606299213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2022年10月 </vt:lpstr>
      <vt:lpstr>Sheet1</vt:lpstr>
      <vt:lpstr>Sheet2</vt:lpstr>
      <vt:lpstr>Sheet3</vt:lpstr>
      <vt:lpstr>'2022年10月 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2022-11-14T02:55:49Z</dcterms:modified>
</cp:coreProperties>
</file>