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11月份 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B6" i="4"/>
  <c r="G6" s="1"/>
  <c r="I6"/>
  <c r="J6"/>
  <c r="M6"/>
  <c r="N6" s="1"/>
  <c r="B7"/>
  <c r="I7"/>
  <c r="J7"/>
  <c r="B8"/>
  <c r="G8"/>
  <c r="I8"/>
  <c r="J8"/>
  <c r="M8"/>
  <c r="N8"/>
  <c r="B9"/>
  <c r="G9"/>
  <c r="I9"/>
  <c r="J9"/>
  <c r="M9"/>
  <c r="N9"/>
  <c r="B10"/>
  <c r="G10"/>
  <c r="I10"/>
  <c r="J10"/>
  <c r="M10"/>
  <c r="N10"/>
  <c r="B11"/>
  <c r="G11"/>
  <c r="I11"/>
  <c r="J11"/>
  <c r="M11"/>
  <c r="N11"/>
  <c r="B12"/>
  <c r="G12"/>
  <c r="I12"/>
  <c r="J12"/>
  <c r="M12"/>
  <c r="N12"/>
  <c r="B13"/>
  <c r="G13"/>
  <c r="I13"/>
  <c r="J13"/>
  <c r="M13"/>
  <c r="N13"/>
  <c r="B14"/>
  <c r="G14"/>
  <c r="I14"/>
  <c r="J14"/>
  <c r="M14"/>
  <c r="N14"/>
  <c r="B15"/>
  <c r="G15"/>
  <c r="I15"/>
  <c r="J15"/>
  <c r="M15"/>
  <c r="N15"/>
  <c r="B16"/>
  <c r="G16"/>
  <c r="I16"/>
  <c r="J16"/>
  <c r="M16"/>
  <c r="N16"/>
  <c r="B17"/>
  <c r="G17"/>
  <c r="I17"/>
  <c r="J17"/>
  <c r="M17"/>
  <c r="N17"/>
  <c r="B18"/>
  <c r="G18"/>
  <c r="I18"/>
  <c r="J18"/>
  <c r="M18"/>
  <c r="N18"/>
  <c r="B19"/>
  <c r="G19"/>
  <c r="I19"/>
  <c r="J19"/>
  <c r="M19"/>
  <c r="N19"/>
  <c r="I20"/>
  <c r="J20"/>
  <c r="M20"/>
  <c r="N20"/>
  <c r="B21"/>
  <c r="G21"/>
  <c r="I21"/>
  <c r="J21"/>
  <c r="M21"/>
  <c r="N21"/>
  <c r="B22"/>
  <c r="G22"/>
  <c r="I22"/>
  <c r="J22"/>
  <c r="M22"/>
  <c r="N22"/>
  <c r="B23"/>
  <c r="G23"/>
  <c r="I23"/>
  <c r="J23"/>
  <c r="M23"/>
  <c r="B24"/>
  <c r="G24"/>
  <c r="I24"/>
  <c r="J24" s="1"/>
  <c r="M24"/>
  <c r="N24"/>
  <c r="B25"/>
  <c r="G25" s="1"/>
  <c r="I25"/>
  <c r="J25"/>
  <c r="M25"/>
  <c r="N25" s="1"/>
  <c r="B26"/>
  <c r="G26"/>
  <c r="I26"/>
  <c r="M26"/>
  <c r="B27"/>
  <c r="G27"/>
  <c r="I27"/>
  <c r="M27"/>
  <c r="B28"/>
  <c r="G28"/>
  <c r="I28"/>
  <c r="J28" s="1"/>
  <c r="M28"/>
  <c r="N28"/>
  <c r="B29"/>
  <c r="B33" s="1"/>
  <c r="C29"/>
  <c r="D29"/>
  <c r="E29"/>
  <c r="E33" s="1"/>
  <c r="F29"/>
  <c r="I29" s="1"/>
  <c r="J29" s="1"/>
  <c r="H29"/>
  <c r="K29"/>
  <c r="L29"/>
  <c r="M29"/>
  <c r="N29"/>
  <c r="G30"/>
  <c r="I30"/>
  <c r="J30"/>
  <c r="M30"/>
  <c r="N30" s="1"/>
  <c r="G31"/>
  <c r="I31"/>
  <c r="J31"/>
  <c r="M31"/>
  <c r="N31" s="1"/>
  <c r="G32"/>
  <c r="I32"/>
  <c r="J32" s="1"/>
  <c r="C33"/>
  <c r="D33"/>
  <c r="H33"/>
  <c r="K33"/>
  <c r="M33" s="1"/>
  <c r="N33" s="1"/>
  <c r="L33"/>
  <c r="G29" l="1"/>
  <c r="F33"/>
  <c r="G33" l="1"/>
  <c r="I33"/>
  <c r="J33" s="1"/>
</calcChain>
</file>

<file path=xl/sharedStrings.xml><?xml version="1.0" encoding="utf-8"?>
<sst xmlns="http://schemas.openxmlformats.org/spreadsheetml/2006/main" count="68" uniqueCount="55">
  <si>
    <t>支出合计</t>
  </si>
  <si>
    <t>四、债务还本支出</t>
  </si>
  <si>
    <t>三、国有资本经营支出</t>
  </si>
  <si>
    <t>二、政府性基金预算支出</t>
  </si>
  <si>
    <t>一、一般公共预算支出合计</t>
  </si>
  <si>
    <t>229、其他支出</t>
  </si>
  <si>
    <t>227、预备费</t>
    <phoneticPr fontId="7" type="noConversion"/>
  </si>
  <si>
    <t>233、债务发行费用支出</t>
  </si>
  <si>
    <t>232、债务付息支出</t>
  </si>
  <si>
    <t>224、灾害防治及应急管理支出</t>
  </si>
  <si>
    <t>222、粮油物资储备支出</t>
  </si>
  <si>
    <t>221、住房保障支出</t>
  </si>
  <si>
    <t>220、自然资源海洋气象等支出</t>
  </si>
  <si>
    <t>消化历年农合改制资金挂账</t>
    <phoneticPr fontId="7" type="noConversion"/>
  </si>
  <si>
    <t>217、金融支出</t>
  </si>
  <si>
    <t>216、商业服务业等支出</t>
  </si>
  <si>
    <t>215、资源勘探信息等支出</t>
  </si>
  <si>
    <t>其中：消化历年历年公路建设资金1.4亿元，政府债券资金支出3亿元</t>
    <phoneticPr fontId="7" type="noConversion"/>
  </si>
  <si>
    <t>214、交通运输支出</t>
  </si>
  <si>
    <t>213、农林水支出</t>
  </si>
  <si>
    <t>212、城乡社区支出</t>
  </si>
  <si>
    <t>211、节能环保支出</t>
  </si>
  <si>
    <t>210、卫生健康支出</t>
  </si>
  <si>
    <t>208、社会保障和就业支出</t>
  </si>
  <si>
    <t>207、文化体育与传媒支出</t>
  </si>
  <si>
    <t>206、科学技术支出</t>
  </si>
  <si>
    <t>205、教育支出</t>
  </si>
  <si>
    <t>204、公共安全支出</t>
  </si>
  <si>
    <t>203、国防支出</t>
  </si>
  <si>
    <t>201、一般公共服务支出</t>
  </si>
  <si>
    <t>(减)%</t>
  </si>
  <si>
    <t>减额</t>
  </si>
  <si>
    <t>完成</t>
  </si>
  <si>
    <t>数</t>
  </si>
  <si>
    <t>%</t>
  </si>
  <si>
    <t>本级安排</t>
  </si>
  <si>
    <t>上级补助</t>
  </si>
  <si>
    <t>上年结转</t>
  </si>
  <si>
    <t>备    注</t>
  </si>
  <si>
    <t>同月增</t>
  </si>
  <si>
    <t>同月</t>
  </si>
  <si>
    <t>同期增</t>
  </si>
  <si>
    <t>同期</t>
  </si>
  <si>
    <t>预算</t>
  </si>
  <si>
    <t>预 算</t>
  </si>
  <si>
    <t>支  出 项  目</t>
  </si>
  <si>
    <t>比上年</t>
  </si>
  <si>
    <t>上年</t>
  </si>
  <si>
    <t>本月</t>
  </si>
  <si>
    <t>占年</t>
  </si>
  <si>
    <t>累计</t>
  </si>
  <si>
    <t>年度预算计划</t>
  </si>
  <si>
    <t>年 初</t>
  </si>
  <si>
    <t xml:space="preserve"> 单位：万元</t>
  </si>
  <si>
    <r>
      <t xml:space="preserve"> 陆 丰 市 2022 年 1</t>
    </r>
    <r>
      <rPr>
        <sz val="20"/>
        <rFont val="宋体"/>
        <charset val="134"/>
      </rPr>
      <t>1</t>
    </r>
    <r>
      <rPr>
        <sz val="20"/>
        <rFont val="宋体"/>
        <charset val="134"/>
      </rPr>
      <t xml:space="preserve"> 月 财 政 预 算 支 出 完 成 情 况 表</t>
    </r>
    <phoneticPr fontId="7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</si>
</sst>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_);[Red]\(#,##0\)"/>
    <numFmt numFmtId="178" formatCode="0.00_);[Red]\(0.00\)"/>
    <numFmt numFmtId="179" formatCode="0_);[Red]\(0\)"/>
    <numFmt numFmtId="180" formatCode="#,##0.00_ "/>
    <numFmt numFmtId="181" formatCode="#,##0.0_);[Red]\(#,##0.0\)"/>
    <numFmt numFmtId="182" formatCode="#,##0.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4"/>
      <name val="宋体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86">
    <xf numFmtId="0" fontId="0" fillId="0" borderId="0" xfId="0">
      <alignment vertical="center"/>
    </xf>
    <xf numFmtId="0" fontId="2" fillId="0" borderId="0" xfId="1" applyFont="1" applyFill="1" applyBorder="1"/>
    <xf numFmtId="176" fontId="2" fillId="0" borderId="0" xfId="1" applyNumberFormat="1" applyFont="1" applyFill="1" applyBorder="1"/>
    <xf numFmtId="177" fontId="2" fillId="0" borderId="0" xfId="1" applyNumberFormat="1" applyFont="1" applyFill="1" applyBorder="1"/>
    <xf numFmtId="178" fontId="2" fillId="0" borderId="0" xfId="1" applyNumberFormat="1" applyFont="1" applyFill="1" applyBorder="1"/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176" fontId="2" fillId="0" borderId="0" xfId="1" applyNumberFormat="1" applyFont="1" applyFill="1" applyBorder="1" applyAlignment="1">
      <alignment horizontal="center"/>
    </xf>
    <xf numFmtId="177" fontId="2" fillId="0" borderId="0" xfId="1" applyNumberFormat="1" applyFont="1" applyFill="1" applyBorder="1" applyAlignment="1">
      <alignment horizontal="center"/>
    </xf>
    <xf numFmtId="178" fontId="2" fillId="0" borderId="0" xfId="1" applyNumberFormat="1" applyFont="1" applyFill="1" applyBorder="1" applyAlignment="1">
      <alignment horizontal="center"/>
    </xf>
    <xf numFmtId="178" fontId="2" fillId="0" borderId="0" xfId="1" applyNumberFormat="1" applyFont="1" applyFill="1" applyBorder="1" applyAlignment="1">
      <alignment horizontal="left"/>
    </xf>
    <xf numFmtId="31" fontId="2" fillId="0" borderId="0" xfId="1" applyNumberFormat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Continuous"/>
    </xf>
    <xf numFmtId="176" fontId="3" fillId="0" borderId="0" xfId="1" applyNumberFormat="1" applyFont="1" applyFill="1" applyBorder="1" applyAlignment="1">
      <alignment horizontal="centerContinuous"/>
    </xf>
    <xf numFmtId="177" fontId="3" fillId="0" borderId="0" xfId="1" applyNumberFormat="1" applyFont="1" applyFill="1" applyBorder="1" applyAlignment="1">
      <alignment horizontal="centerContinuous"/>
    </xf>
    <xf numFmtId="178" fontId="3" fillId="0" borderId="0" xfId="1" applyNumberFormat="1" applyFont="1" applyFill="1" applyBorder="1" applyAlignment="1">
      <alignment horizontal="centerContinuous"/>
    </xf>
    <xf numFmtId="0" fontId="2" fillId="0" borderId="0" xfId="1" applyFont="1" applyFill="1"/>
    <xf numFmtId="177" fontId="4" fillId="0" borderId="0" xfId="1" applyNumberFormat="1" applyFont="1" applyFill="1" applyBorder="1"/>
    <xf numFmtId="176" fontId="2" fillId="0" borderId="0" xfId="1" applyNumberFormat="1" applyFont="1" applyFill="1"/>
    <xf numFmtId="177" fontId="2" fillId="0" borderId="0" xfId="1" applyNumberFormat="1" applyFont="1" applyFill="1"/>
    <xf numFmtId="0" fontId="4" fillId="0" borderId="0" xfId="1" applyFont="1" applyFill="1" applyBorder="1" applyAlignment="1">
      <alignment horizontal="left" vertical="center"/>
    </xf>
    <xf numFmtId="0" fontId="2" fillId="0" borderId="1" xfId="1" applyFont="1" applyFill="1" applyBorder="1"/>
    <xf numFmtId="179" fontId="4" fillId="0" borderId="2" xfId="1" applyNumberFormat="1" applyFont="1" applyFill="1" applyBorder="1" applyAlignment="1">
      <alignment horizontal="center" vertical="center"/>
    </xf>
    <xf numFmtId="180" fontId="4" fillId="0" borderId="3" xfId="1" applyNumberFormat="1" applyFont="1" applyFill="1" applyBorder="1"/>
    <xf numFmtId="176" fontId="4" fillId="0" borderId="3" xfId="1" applyNumberFormat="1" applyFont="1" applyFill="1" applyBorder="1"/>
    <xf numFmtId="181" fontId="4" fillId="0" borderId="4" xfId="1" applyNumberFormat="1" applyFont="1" applyFill="1" applyBorder="1"/>
    <xf numFmtId="177" fontId="4" fillId="0" borderId="3" xfId="1" applyNumberFormat="1" applyFont="1" applyFill="1" applyBorder="1"/>
    <xf numFmtId="177" fontId="4" fillId="0" borderId="5" xfId="1" applyNumberFormat="1" applyFont="1" applyFill="1" applyBorder="1"/>
    <xf numFmtId="0" fontId="4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 vertical="center"/>
    </xf>
    <xf numFmtId="180" fontId="4" fillId="0" borderId="4" xfId="1" applyNumberFormat="1" applyFont="1" applyFill="1" applyBorder="1"/>
    <xf numFmtId="176" fontId="4" fillId="0" borderId="4" xfId="1" applyNumberFormat="1" applyFont="1" applyFill="1" applyBorder="1"/>
    <xf numFmtId="177" fontId="4" fillId="0" borderId="8" xfId="1" applyNumberFormat="1" applyFont="1" applyFill="1" applyBorder="1"/>
    <xf numFmtId="0" fontId="2" fillId="0" borderId="8" xfId="1" applyFont="1" applyFill="1" applyBorder="1"/>
    <xf numFmtId="177" fontId="4" fillId="0" borderId="9" xfId="1" applyNumberFormat="1" applyFont="1" applyFill="1" applyBorder="1"/>
    <xf numFmtId="0" fontId="4" fillId="0" borderId="10" xfId="1" applyFont="1" applyFill="1" applyBorder="1"/>
    <xf numFmtId="0" fontId="2" fillId="0" borderId="11" xfId="1" applyFont="1" applyFill="1" applyBorder="1" applyAlignment="1">
      <alignment horizontal="center" vertical="center"/>
    </xf>
    <xf numFmtId="0" fontId="2" fillId="0" borderId="4" xfId="1" applyFont="1" applyFill="1" applyBorder="1"/>
    <xf numFmtId="0" fontId="4" fillId="0" borderId="12" xfId="1" applyFont="1" applyFill="1" applyBorder="1"/>
    <xf numFmtId="0" fontId="4" fillId="0" borderId="0" xfId="1" applyFont="1" applyFill="1" applyBorder="1"/>
    <xf numFmtId="0" fontId="5" fillId="0" borderId="11" xfId="1" applyFont="1" applyFill="1" applyBorder="1" applyAlignment="1">
      <alignment horizontal="center" vertical="center"/>
    </xf>
    <xf numFmtId="177" fontId="4" fillId="0" borderId="4" xfId="1" applyNumberFormat="1" applyFont="1" applyFill="1" applyBorder="1"/>
    <xf numFmtId="0" fontId="4" fillId="0" borderId="12" xfId="1" applyFont="1" applyFill="1" applyBorder="1" applyAlignment="1">
      <alignment horizontal="left"/>
    </xf>
    <xf numFmtId="0" fontId="6" fillId="0" borderId="11" xfId="1" applyFont="1" applyFill="1" applyBorder="1" applyAlignment="1">
      <alignment horizontal="center" vertical="center"/>
    </xf>
    <xf numFmtId="180" fontId="2" fillId="0" borderId="4" xfId="1" applyNumberFormat="1" applyFont="1" applyFill="1" applyBorder="1"/>
    <xf numFmtId="176" fontId="2" fillId="0" borderId="4" xfId="1" applyNumberFormat="1" applyFont="1" applyFill="1" applyBorder="1"/>
    <xf numFmtId="177" fontId="2" fillId="0" borderId="4" xfId="1" applyNumberFormat="1" applyFont="1" applyFill="1" applyBorder="1"/>
    <xf numFmtId="181" fontId="2" fillId="0" borderId="4" xfId="1" applyNumberFormat="1" applyFont="1" applyFill="1" applyBorder="1"/>
    <xf numFmtId="177" fontId="2" fillId="0" borderId="9" xfId="1" applyNumberFormat="1" applyFont="1" applyFill="1" applyBorder="1"/>
    <xf numFmtId="0" fontId="2" fillId="0" borderId="12" xfId="1" applyFont="1" applyFill="1" applyBorder="1"/>
    <xf numFmtId="0" fontId="8" fillId="0" borderId="11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 wrapText="1"/>
    </xf>
    <xf numFmtId="180" fontId="2" fillId="0" borderId="4" xfId="1" applyNumberFormat="1" applyFont="1" applyFill="1" applyBorder="1" applyAlignment="1">
      <alignment horizontal="right"/>
    </xf>
    <xf numFmtId="176" fontId="2" fillId="0" borderId="4" xfId="1" applyNumberFormat="1" applyFont="1" applyFill="1" applyBorder="1" applyAlignment="1">
      <alignment horizontal="right"/>
    </xf>
    <xf numFmtId="177" fontId="2" fillId="0" borderId="4" xfId="1" applyNumberFormat="1" applyFont="1" applyFill="1" applyBorder="1" applyAlignment="1">
      <alignment horizontal="right"/>
    </xf>
    <xf numFmtId="181" fontId="2" fillId="0" borderId="4" xfId="1" applyNumberFormat="1" applyFont="1" applyFill="1" applyBorder="1" applyAlignment="1">
      <alignment horizontal="right"/>
    </xf>
    <xf numFmtId="177" fontId="2" fillId="0" borderId="9" xfId="1" applyNumberFormat="1" applyFont="1" applyFill="1" applyBorder="1" applyAlignment="1">
      <alignment horizontal="right"/>
    </xf>
    <xf numFmtId="0" fontId="2" fillId="0" borderId="12" xfId="1" applyFont="1" applyFill="1" applyBorder="1" applyAlignment="1">
      <alignment horizontal="left"/>
    </xf>
    <xf numFmtId="0" fontId="6" fillId="0" borderId="11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/>
    </xf>
    <xf numFmtId="182" fontId="2" fillId="0" borderId="9" xfId="1" applyNumberFormat="1" applyFont="1" applyFill="1" applyBorder="1" applyAlignment="1">
      <alignment horizontal="center"/>
    </xf>
    <xf numFmtId="176" fontId="2" fillId="0" borderId="9" xfId="1" applyNumberFormat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177" fontId="2" fillId="0" borderId="9" xfId="1" applyNumberFormat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178" fontId="2" fillId="0" borderId="9" xfId="1" applyNumberFormat="1" applyFont="1" applyFill="1" applyBorder="1" applyAlignment="1">
      <alignment horizontal="center"/>
    </xf>
    <xf numFmtId="0" fontId="2" fillId="0" borderId="15" xfId="1" applyFont="1" applyFill="1" applyBorder="1" applyAlignment="1">
      <alignment horizontal="center"/>
    </xf>
    <xf numFmtId="0" fontId="2" fillId="0" borderId="16" xfId="1" applyFont="1" applyFill="1" applyBorder="1" applyAlignment="1">
      <alignment horizontal="center"/>
    </xf>
    <xf numFmtId="182" fontId="2" fillId="0" borderId="17" xfId="1" applyNumberFormat="1" applyFont="1" applyFill="1" applyBorder="1" applyAlignment="1">
      <alignment horizontal="center"/>
    </xf>
    <xf numFmtId="176" fontId="2" fillId="0" borderId="17" xfId="1" applyNumberFormat="1" applyFont="1" applyFill="1" applyBorder="1" applyAlignment="1">
      <alignment horizontal="center"/>
    </xf>
    <xf numFmtId="0" fontId="2" fillId="0" borderId="17" xfId="1" applyFont="1" applyFill="1" applyBorder="1" applyAlignment="1">
      <alignment horizontal="center"/>
    </xf>
    <xf numFmtId="177" fontId="2" fillId="0" borderId="17" xfId="1" applyNumberFormat="1" applyFont="1" applyFill="1" applyBorder="1" applyAlignment="1">
      <alignment horizontal="center"/>
    </xf>
    <xf numFmtId="0" fontId="2" fillId="0" borderId="14" xfId="1" applyFont="1" applyFill="1" applyBorder="1" applyAlignment="1">
      <alignment horizontal="center" vertical="center"/>
    </xf>
    <xf numFmtId="178" fontId="2" fillId="0" borderId="17" xfId="1" applyNumberFormat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/>
    </xf>
    <xf numFmtId="0" fontId="2" fillId="0" borderId="19" xfId="1" applyFont="1" applyFill="1" applyBorder="1" applyAlignment="1">
      <alignment horizontal="center"/>
    </xf>
    <xf numFmtId="182" fontId="2" fillId="0" borderId="20" xfId="1" applyNumberFormat="1" applyFont="1" applyFill="1" applyBorder="1" applyAlignment="1">
      <alignment horizontal="center"/>
    </xf>
    <xf numFmtId="176" fontId="2" fillId="0" borderId="20" xfId="1" applyNumberFormat="1" applyFont="1" applyFill="1" applyBorder="1" applyAlignment="1">
      <alignment horizontal="center"/>
    </xf>
    <xf numFmtId="0" fontId="2" fillId="0" borderId="20" xfId="1" applyFont="1" applyFill="1" applyBorder="1" applyAlignment="1">
      <alignment horizontal="center"/>
    </xf>
    <xf numFmtId="177" fontId="2" fillId="0" borderId="20" xfId="1" applyNumberFormat="1" applyFont="1" applyFill="1" applyBorder="1" applyAlignment="1">
      <alignment horizontal="center"/>
    </xf>
    <xf numFmtId="0" fontId="2" fillId="0" borderId="21" xfId="1" applyFont="1" applyFill="1" applyBorder="1" applyAlignment="1">
      <alignment horizontal="center" vertical="center"/>
    </xf>
    <xf numFmtId="178" fontId="2" fillId="0" borderId="20" xfId="1" applyNumberFormat="1" applyFont="1" applyFill="1" applyBorder="1" applyAlignment="1">
      <alignment horizontal="center"/>
    </xf>
    <xf numFmtId="0" fontId="2" fillId="0" borderId="22" xfId="1" applyFont="1" applyFill="1" applyBorder="1" applyAlignment="1">
      <alignment horizontal="center"/>
    </xf>
    <xf numFmtId="182" fontId="9" fillId="0" borderId="0" xfId="1" applyNumberFormat="1" applyFont="1" applyFill="1" applyBorder="1"/>
    <xf numFmtId="0" fontId="3" fillId="0" borderId="0" xfId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6"/>
  <sheetViews>
    <sheetView tabSelected="1" workbookViewId="0">
      <selection activeCell="O7" sqref="O7"/>
    </sheetView>
  </sheetViews>
  <sheetFormatPr defaultColWidth="10" defaultRowHeight="15.6"/>
  <cols>
    <col min="1" max="1" width="34.6640625" style="1" customWidth="1"/>
    <col min="2" max="2" width="13.88671875" style="4" customWidth="1"/>
    <col min="3" max="3" width="12.88671875" style="1" hidden="1" customWidth="1"/>
    <col min="4" max="4" width="13.44140625" style="1" hidden="1" customWidth="1"/>
    <col min="5" max="5" width="13.77734375" style="1" hidden="1" customWidth="1"/>
    <col min="6" max="6" width="15.5546875" style="3" customWidth="1"/>
    <col min="7" max="7" width="16.21875" style="3" customWidth="1"/>
    <col min="8" max="9" width="15.5546875" style="2" customWidth="1"/>
    <col min="10" max="10" width="15.5546875" style="1" customWidth="1"/>
    <col min="11" max="13" width="15.5546875" style="2" customWidth="1"/>
    <col min="14" max="14" width="15.5546875" style="1" customWidth="1"/>
    <col min="15" max="15" width="33.21875" style="1" customWidth="1"/>
    <col min="16" max="16384" width="10" style="1"/>
  </cols>
  <sheetData>
    <row r="1" spans="1:15" ht="31.5" customHeight="1">
      <c r="A1" s="85" t="s">
        <v>54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5" ht="18" thickBot="1">
      <c r="A2" s="11">
        <v>44895</v>
      </c>
      <c r="B2" s="10"/>
      <c r="N2" s="84"/>
      <c r="O2" s="5" t="s">
        <v>53</v>
      </c>
    </row>
    <row r="3" spans="1:15" ht="16.95" customHeight="1">
      <c r="A3" s="83"/>
      <c r="B3" s="82" t="s">
        <v>52</v>
      </c>
      <c r="C3" s="81" t="s">
        <v>51</v>
      </c>
      <c r="D3" s="81"/>
      <c r="E3" s="81"/>
      <c r="F3" s="80" t="s">
        <v>50</v>
      </c>
      <c r="G3" s="79" t="s">
        <v>49</v>
      </c>
      <c r="H3" s="78" t="s">
        <v>47</v>
      </c>
      <c r="I3" s="78" t="s">
        <v>46</v>
      </c>
      <c r="J3" s="79" t="s">
        <v>46</v>
      </c>
      <c r="K3" s="78" t="s">
        <v>48</v>
      </c>
      <c r="L3" s="78" t="s">
        <v>47</v>
      </c>
      <c r="M3" s="78" t="s">
        <v>46</v>
      </c>
      <c r="N3" s="77" t="s">
        <v>46</v>
      </c>
      <c r="O3" s="76"/>
    </row>
    <row r="4" spans="1:15" ht="16.95" customHeight="1">
      <c r="A4" s="75" t="s">
        <v>45</v>
      </c>
      <c r="B4" s="74" t="s">
        <v>44</v>
      </c>
      <c r="C4" s="73"/>
      <c r="D4" s="73"/>
      <c r="E4" s="73"/>
      <c r="F4" s="72" t="s">
        <v>32</v>
      </c>
      <c r="G4" s="71" t="s">
        <v>43</v>
      </c>
      <c r="H4" s="70" t="s">
        <v>42</v>
      </c>
      <c r="I4" s="70" t="s">
        <v>41</v>
      </c>
      <c r="J4" s="71" t="s">
        <v>41</v>
      </c>
      <c r="K4" s="70" t="s">
        <v>32</v>
      </c>
      <c r="L4" s="70" t="s">
        <v>40</v>
      </c>
      <c r="M4" s="70" t="s">
        <v>39</v>
      </c>
      <c r="N4" s="69" t="s">
        <v>39</v>
      </c>
      <c r="O4" s="68" t="s">
        <v>38</v>
      </c>
    </row>
    <row r="5" spans="1:15" ht="16.95" customHeight="1">
      <c r="A5" s="67"/>
      <c r="B5" s="66" t="s">
        <v>33</v>
      </c>
      <c r="C5" s="65" t="s">
        <v>37</v>
      </c>
      <c r="D5" s="65" t="s">
        <v>36</v>
      </c>
      <c r="E5" s="65" t="s">
        <v>35</v>
      </c>
      <c r="F5" s="64" t="s">
        <v>33</v>
      </c>
      <c r="G5" s="63" t="s">
        <v>34</v>
      </c>
      <c r="H5" s="62" t="s">
        <v>32</v>
      </c>
      <c r="I5" s="62" t="s">
        <v>31</v>
      </c>
      <c r="J5" s="63" t="s">
        <v>30</v>
      </c>
      <c r="K5" s="62" t="s">
        <v>33</v>
      </c>
      <c r="L5" s="62" t="s">
        <v>32</v>
      </c>
      <c r="M5" s="62" t="s">
        <v>31</v>
      </c>
      <c r="N5" s="61" t="s">
        <v>30</v>
      </c>
      <c r="O5" s="60"/>
    </row>
    <row r="6" spans="1:15" ht="23.25" customHeight="1">
      <c r="A6" s="49" t="s">
        <v>29</v>
      </c>
      <c r="B6" s="48">
        <f>C6+D6+E6</f>
        <v>61621</v>
      </c>
      <c r="C6" s="44"/>
      <c r="D6" s="44"/>
      <c r="E6" s="44">
        <v>61621</v>
      </c>
      <c r="F6" s="46">
        <v>62249</v>
      </c>
      <c r="G6" s="47">
        <f>F6/B6*100</f>
        <v>101.01913308774606</v>
      </c>
      <c r="H6" s="46">
        <v>59649</v>
      </c>
      <c r="I6" s="45">
        <f>F6-H6</f>
        <v>2600</v>
      </c>
      <c r="J6" s="44">
        <f>I6/H6*100</f>
        <v>4.3588325034786841</v>
      </c>
      <c r="K6" s="46">
        <v>3608</v>
      </c>
      <c r="L6" s="46">
        <v>5418</v>
      </c>
      <c r="M6" s="45">
        <f>K6-L6</f>
        <v>-1810</v>
      </c>
      <c r="N6" s="44">
        <f>M6/L6*100</f>
        <v>-33.407161314138058</v>
      </c>
      <c r="O6" s="59"/>
    </row>
    <row r="7" spans="1:15" ht="23.25" customHeight="1">
      <c r="A7" s="49" t="s">
        <v>28</v>
      </c>
      <c r="B7" s="48">
        <f>C7+D7+E7</f>
        <v>0</v>
      </c>
      <c r="C7" s="44"/>
      <c r="D7" s="44"/>
      <c r="E7" s="44"/>
      <c r="F7" s="46">
        <v>132</v>
      </c>
      <c r="G7" s="47"/>
      <c r="H7" s="46">
        <v>312</v>
      </c>
      <c r="I7" s="45">
        <f>F7-H7</f>
        <v>-180</v>
      </c>
      <c r="J7" s="44">
        <f>I7/H7*100</f>
        <v>-57.692307692307686</v>
      </c>
      <c r="K7" s="46">
        <v>0</v>
      </c>
      <c r="L7" s="46"/>
      <c r="M7" s="45"/>
      <c r="N7" s="44"/>
      <c r="O7" s="43"/>
    </row>
    <row r="8" spans="1:15" ht="23.25" customHeight="1">
      <c r="A8" s="49" t="s">
        <v>27</v>
      </c>
      <c r="B8" s="48">
        <f>C8+D8+E8</f>
        <v>56907</v>
      </c>
      <c r="C8" s="44"/>
      <c r="D8" s="44"/>
      <c r="E8" s="44">
        <v>56907</v>
      </c>
      <c r="F8" s="46">
        <v>35749</v>
      </c>
      <c r="G8" s="47">
        <f>F8/B8*100</f>
        <v>62.820039713919208</v>
      </c>
      <c r="H8" s="46">
        <v>49450</v>
      </c>
      <c r="I8" s="45">
        <f>F8-H8</f>
        <v>-13701</v>
      </c>
      <c r="J8" s="44">
        <f>I8/H8*100</f>
        <v>-27.706774519716888</v>
      </c>
      <c r="K8" s="46">
        <v>1813</v>
      </c>
      <c r="L8" s="46">
        <v>2884</v>
      </c>
      <c r="M8" s="45">
        <f>K8-L8</f>
        <v>-1071</v>
      </c>
      <c r="N8" s="44">
        <f>M8/L8*100</f>
        <v>-37.135922330097088</v>
      </c>
      <c r="O8" s="43"/>
    </row>
    <row r="9" spans="1:15" ht="23.25" customHeight="1">
      <c r="A9" s="49" t="s">
        <v>26</v>
      </c>
      <c r="B9" s="48">
        <f>C9+D9+E9</f>
        <v>230306</v>
      </c>
      <c r="C9" s="44"/>
      <c r="D9" s="44"/>
      <c r="E9" s="44">
        <v>230306</v>
      </c>
      <c r="F9" s="46">
        <v>172343</v>
      </c>
      <c r="G9" s="47">
        <f>F9/B9*100</f>
        <v>74.832179795576323</v>
      </c>
      <c r="H9" s="46">
        <v>209968</v>
      </c>
      <c r="I9" s="45">
        <f>F9-H9</f>
        <v>-37625</v>
      </c>
      <c r="J9" s="44">
        <f>I9/H9*100</f>
        <v>-17.919397241484418</v>
      </c>
      <c r="K9" s="46">
        <v>16803</v>
      </c>
      <c r="L9" s="46">
        <v>13305</v>
      </c>
      <c r="M9" s="45">
        <f>K9-L9</f>
        <v>3498</v>
      </c>
      <c r="N9" s="44">
        <f>M9/L9*100</f>
        <v>26.290868094701242</v>
      </c>
      <c r="O9" s="58"/>
    </row>
    <row r="10" spans="1:15" ht="23.25" customHeight="1">
      <c r="A10" s="49" t="s">
        <v>25</v>
      </c>
      <c r="B10" s="48">
        <f>C10+D10+E10</f>
        <v>1678</v>
      </c>
      <c r="C10" s="44"/>
      <c r="D10" s="44"/>
      <c r="E10" s="44">
        <v>1678</v>
      </c>
      <c r="F10" s="46">
        <v>10113</v>
      </c>
      <c r="G10" s="47">
        <f>F10/B10*100</f>
        <v>602.68176400476762</v>
      </c>
      <c r="H10" s="46">
        <v>8977</v>
      </c>
      <c r="I10" s="45">
        <f>F10-H10</f>
        <v>1136</v>
      </c>
      <c r="J10" s="44">
        <f>I10/H10*100</f>
        <v>12.654561657569344</v>
      </c>
      <c r="K10" s="46">
        <v>3245</v>
      </c>
      <c r="L10" s="46">
        <v>34</v>
      </c>
      <c r="M10" s="45">
        <f>K10-L10</f>
        <v>3211</v>
      </c>
      <c r="N10" s="44">
        <f>M10/L10*100</f>
        <v>9444.1176470588234</v>
      </c>
      <c r="O10" s="58"/>
    </row>
    <row r="11" spans="1:15" ht="23.25" customHeight="1">
      <c r="A11" s="49" t="s">
        <v>24</v>
      </c>
      <c r="B11" s="48">
        <f>C11+D11+E11</f>
        <v>19936</v>
      </c>
      <c r="C11" s="44"/>
      <c r="D11" s="44"/>
      <c r="E11" s="44">
        <v>19936</v>
      </c>
      <c r="F11" s="46">
        <v>7242</v>
      </c>
      <c r="G11" s="47">
        <f>F11/B11*100</f>
        <v>36.326243980738369</v>
      </c>
      <c r="H11" s="46">
        <v>22143</v>
      </c>
      <c r="I11" s="45">
        <f>F11-H11</f>
        <v>-14901</v>
      </c>
      <c r="J11" s="44">
        <f>I11/H11*100</f>
        <v>-67.294404552228698</v>
      </c>
      <c r="K11" s="46">
        <v>2943</v>
      </c>
      <c r="L11" s="46">
        <v>461</v>
      </c>
      <c r="M11" s="45">
        <f>K11-L11</f>
        <v>2482</v>
      </c>
      <c r="N11" s="44">
        <f>M11/L11*100</f>
        <v>538.3947939262473</v>
      </c>
      <c r="O11" s="43"/>
    </row>
    <row r="12" spans="1:15" ht="23.25" customHeight="1">
      <c r="A12" s="49" t="s">
        <v>23</v>
      </c>
      <c r="B12" s="48">
        <f>C12+D12+E12</f>
        <v>138253</v>
      </c>
      <c r="C12" s="44"/>
      <c r="D12" s="44"/>
      <c r="E12" s="44">
        <v>138253</v>
      </c>
      <c r="F12" s="46">
        <v>138596</v>
      </c>
      <c r="G12" s="47">
        <f>F12/B12*100</f>
        <v>100.24809588218702</v>
      </c>
      <c r="H12" s="46">
        <v>127411</v>
      </c>
      <c r="I12" s="45">
        <f>F12-H12</f>
        <v>11185</v>
      </c>
      <c r="J12" s="44">
        <f>I12/H12*100</f>
        <v>8.7786768803321529</v>
      </c>
      <c r="K12" s="46">
        <v>5998</v>
      </c>
      <c r="L12" s="46">
        <v>8333</v>
      </c>
      <c r="M12" s="45">
        <f>K12-L12</f>
        <v>-2335</v>
      </c>
      <c r="N12" s="44">
        <f>M12/L12*100</f>
        <v>-28.021120844833792</v>
      </c>
      <c r="O12" s="43"/>
    </row>
    <row r="13" spans="1:15" ht="23.25" customHeight="1">
      <c r="A13" s="49" t="s">
        <v>22</v>
      </c>
      <c r="B13" s="48">
        <f>C13+D13+E13</f>
        <v>142504</v>
      </c>
      <c r="C13" s="44"/>
      <c r="D13" s="44"/>
      <c r="E13" s="44">
        <v>142504</v>
      </c>
      <c r="F13" s="46">
        <v>127572</v>
      </c>
      <c r="G13" s="47">
        <f>F13/B13*100</f>
        <v>89.521697636557576</v>
      </c>
      <c r="H13" s="46">
        <v>140397</v>
      </c>
      <c r="I13" s="45">
        <f>F13-H13</f>
        <v>-12825</v>
      </c>
      <c r="J13" s="44">
        <f>I13/H13*100</f>
        <v>-9.1348105728754891</v>
      </c>
      <c r="K13" s="46">
        <v>4945</v>
      </c>
      <c r="L13" s="46">
        <v>2843</v>
      </c>
      <c r="M13" s="45">
        <f>K13-L13</f>
        <v>2102</v>
      </c>
      <c r="N13" s="44">
        <f>M13/L13*100</f>
        <v>73.935983116426314</v>
      </c>
      <c r="O13" s="43"/>
    </row>
    <row r="14" spans="1:15" ht="23.25" customHeight="1">
      <c r="A14" s="49" t="s">
        <v>21</v>
      </c>
      <c r="B14" s="48">
        <f>C14+D14+E14</f>
        <v>7144</v>
      </c>
      <c r="C14" s="44"/>
      <c r="D14" s="44"/>
      <c r="E14" s="44">
        <v>7144</v>
      </c>
      <c r="F14" s="46">
        <v>3738</v>
      </c>
      <c r="G14" s="47">
        <f>F14/B14*100</f>
        <v>52.323628219484888</v>
      </c>
      <c r="H14" s="46">
        <v>3472</v>
      </c>
      <c r="I14" s="45">
        <f>F14-H14</f>
        <v>266</v>
      </c>
      <c r="J14" s="44">
        <f>I14/H14*100</f>
        <v>7.661290322580645</v>
      </c>
      <c r="K14" s="46">
        <v>34</v>
      </c>
      <c r="L14" s="46">
        <v>288</v>
      </c>
      <c r="M14" s="45">
        <f>K14-L14</f>
        <v>-254</v>
      </c>
      <c r="N14" s="44">
        <f>M14/L14*100</f>
        <v>-88.194444444444443</v>
      </c>
      <c r="O14" s="50"/>
    </row>
    <row r="15" spans="1:15" ht="23.25" customHeight="1">
      <c r="A15" s="49" t="s">
        <v>20</v>
      </c>
      <c r="B15" s="48">
        <f>C15+D15+E15</f>
        <v>38910</v>
      </c>
      <c r="C15" s="44"/>
      <c r="D15" s="44"/>
      <c r="E15" s="44">
        <v>38910</v>
      </c>
      <c r="F15" s="46">
        <v>24908</v>
      </c>
      <c r="G15" s="47">
        <f>F15/B15*100</f>
        <v>64.014392187098437</v>
      </c>
      <c r="H15" s="46">
        <v>25523</v>
      </c>
      <c r="I15" s="45">
        <f>F15-H15</f>
        <v>-615</v>
      </c>
      <c r="J15" s="44">
        <f>I15/H15*100</f>
        <v>-2.4095913489793519</v>
      </c>
      <c r="K15" s="45">
        <v>-1355</v>
      </c>
      <c r="L15" s="46">
        <v>2298</v>
      </c>
      <c r="M15" s="45">
        <f>K15-L15</f>
        <v>-3653</v>
      </c>
      <c r="N15" s="44">
        <f>M15/L15*100</f>
        <v>-158.96431679721496</v>
      </c>
      <c r="O15" s="50"/>
    </row>
    <row r="16" spans="1:15" ht="23.25" customHeight="1">
      <c r="A16" s="49" t="s">
        <v>19</v>
      </c>
      <c r="B16" s="48">
        <f>C16+D16+E16</f>
        <v>119233</v>
      </c>
      <c r="C16" s="44"/>
      <c r="D16" s="44"/>
      <c r="E16" s="44">
        <v>119233</v>
      </c>
      <c r="F16" s="46">
        <v>81738</v>
      </c>
      <c r="G16" s="47">
        <f>F16/B16*100</f>
        <v>68.553169005225072</v>
      </c>
      <c r="H16" s="46">
        <v>123983</v>
      </c>
      <c r="I16" s="45">
        <f>F16-H16</f>
        <v>-42245</v>
      </c>
      <c r="J16" s="44">
        <f>I16/H16*100</f>
        <v>-34.073219715606172</v>
      </c>
      <c r="K16" s="46">
        <v>4476</v>
      </c>
      <c r="L16" s="46">
        <v>10431</v>
      </c>
      <c r="M16" s="45">
        <f>K16-L16</f>
        <v>-5955</v>
      </c>
      <c r="N16" s="44">
        <f>M16/L16*100</f>
        <v>-57.089444923784868</v>
      </c>
      <c r="O16" s="43"/>
    </row>
    <row r="17" spans="1:15" ht="35.25" customHeight="1">
      <c r="A17" s="57" t="s">
        <v>18</v>
      </c>
      <c r="B17" s="56">
        <f>C17+D17+E17</f>
        <v>16226</v>
      </c>
      <c r="C17" s="5"/>
      <c r="D17" s="52"/>
      <c r="E17" s="52">
        <v>16226</v>
      </c>
      <c r="F17" s="54">
        <v>85861</v>
      </c>
      <c r="G17" s="55">
        <f>F17/B17*100</f>
        <v>529.15690866510545</v>
      </c>
      <c r="H17" s="54">
        <v>31693</v>
      </c>
      <c r="I17" s="53">
        <f>F17-H17</f>
        <v>54168</v>
      </c>
      <c r="J17" s="52">
        <f>I17/H17*100</f>
        <v>170.91471302811348</v>
      </c>
      <c r="K17" s="54">
        <v>309</v>
      </c>
      <c r="L17" s="54">
        <v>2132</v>
      </c>
      <c r="M17" s="53">
        <f>K17-L17</f>
        <v>-1823</v>
      </c>
      <c r="N17" s="52">
        <f>M17/L17*100</f>
        <v>-85.50656660412757</v>
      </c>
      <c r="O17" s="51" t="s">
        <v>17</v>
      </c>
    </row>
    <row r="18" spans="1:15" ht="23.25" customHeight="1">
      <c r="A18" s="49" t="s">
        <v>16</v>
      </c>
      <c r="B18" s="48">
        <f>C18+D18+E18</f>
        <v>508</v>
      </c>
      <c r="C18" s="44"/>
      <c r="D18" s="44"/>
      <c r="E18" s="44">
        <v>508</v>
      </c>
      <c r="F18" s="46">
        <v>394</v>
      </c>
      <c r="G18" s="47">
        <f>F18/B18*100</f>
        <v>77.559055118110237</v>
      </c>
      <c r="H18" s="46">
        <v>602</v>
      </c>
      <c r="I18" s="45">
        <f>F18-H18</f>
        <v>-208</v>
      </c>
      <c r="J18" s="44">
        <f>I18/H18*100</f>
        <v>-34.551495016611291</v>
      </c>
      <c r="K18" s="46">
        <v>33</v>
      </c>
      <c r="L18" s="46">
        <v>88</v>
      </c>
      <c r="M18" s="45">
        <f>K18-L18</f>
        <v>-55</v>
      </c>
      <c r="N18" s="44">
        <f>M18/L18*100</f>
        <v>-62.5</v>
      </c>
      <c r="O18" s="43"/>
    </row>
    <row r="19" spans="1:15" ht="23.25" customHeight="1">
      <c r="A19" s="49" t="s">
        <v>15</v>
      </c>
      <c r="B19" s="48">
        <f>C19+D19+E19</f>
        <v>1251</v>
      </c>
      <c r="C19" s="44"/>
      <c r="D19" s="44"/>
      <c r="E19" s="44">
        <v>1251</v>
      </c>
      <c r="F19" s="46">
        <v>999</v>
      </c>
      <c r="G19" s="47">
        <f>F19/B19*100</f>
        <v>79.856115107913666</v>
      </c>
      <c r="H19" s="46">
        <v>1182</v>
      </c>
      <c r="I19" s="45">
        <f>F19-H19</f>
        <v>-183</v>
      </c>
      <c r="J19" s="44">
        <f>I19/H19*100</f>
        <v>-15.482233502538071</v>
      </c>
      <c r="K19" s="46">
        <v>39</v>
      </c>
      <c r="L19" s="46">
        <v>153</v>
      </c>
      <c r="M19" s="45">
        <f>K19-L19</f>
        <v>-114</v>
      </c>
      <c r="N19" s="44">
        <f>M19/L19*100</f>
        <v>-74.509803921568633</v>
      </c>
      <c r="O19" s="43"/>
    </row>
    <row r="20" spans="1:15" ht="23.25" customHeight="1">
      <c r="A20" s="49" t="s">
        <v>14</v>
      </c>
      <c r="B20" s="48">
        <v>0</v>
      </c>
      <c r="C20" s="44"/>
      <c r="D20" s="44"/>
      <c r="E20" s="44">
        <v>0</v>
      </c>
      <c r="F20" s="46">
        <v>12001</v>
      </c>
      <c r="G20" s="47"/>
      <c r="H20" s="46">
        <v>10</v>
      </c>
      <c r="I20" s="45">
        <f>F20-H20</f>
        <v>11991</v>
      </c>
      <c r="J20" s="44">
        <f>I20/H20*100</f>
        <v>119909.99999999999</v>
      </c>
      <c r="K20" s="46">
        <v>0</v>
      </c>
      <c r="L20" s="46">
        <v>10</v>
      </c>
      <c r="M20" s="45">
        <f>K20-L20</f>
        <v>-10</v>
      </c>
      <c r="N20" s="44">
        <f>M20/L20*100</f>
        <v>-100</v>
      </c>
      <c r="O20" s="43" t="s">
        <v>13</v>
      </c>
    </row>
    <row r="21" spans="1:15" ht="23.25" customHeight="1">
      <c r="A21" s="49" t="s">
        <v>12</v>
      </c>
      <c r="B21" s="48">
        <f>C21+D21+E21</f>
        <v>4866</v>
      </c>
      <c r="C21" s="44"/>
      <c r="D21" s="44"/>
      <c r="E21" s="44">
        <v>4866</v>
      </c>
      <c r="F21" s="46">
        <v>3973</v>
      </c>
      <c r="G21" s="47">
        <f>F21/B21*100</f>
        <v>81.648170982326349</v>
      </c>
      <c r="H21" s="46">
        <v>8307</v>
      </c>
      <c r="I21" s="45">
        <f>F21-H21</f>
        <v>-4334</v>
      </c>
      <c r="J21" s="44">
        <f>I21/H21*100</f>
        <v>-52.172866257373293</v>
      </c>
      <c r="K21" s="46">
        <v>253</v>
      </c>
      <c r="L21" s="46">
        <v>626</v>
      </c>
      <c r="M21" s="45">
        <f>K21-L21</f>
        <v>-373</v>
      </c>
      <c r="N21" s="44">
        <f>M21/L21*100</f>
        <v>-59.584664536741215</v>
      </c>
      <c r="O21" s="43"/>
    </row>
    <row r="22" spans="1:15" ht="23.25" customHeight="1">
      <c r="A22" s="49" t="s">
        <v>11</v>
      </c>
      <c r="B22" s="48">
        <f>C22+D22+E22</f>
        <v>18068</v>
      </c>
      <c r="C22" s="44"/>
      <c r="D22" s="44"/>
      <c r="E22" s="44">
        <v>18068</v>
      </c>
      <c r="F22" s="46">
        <v>10869</v>
      </c>
      <c r="G22" s="47">
        <f>F22/B22*100</f>
        <v>60.156077042284707</v>
      </c>
      <c r="H22" s="46">
        <v>9181</v>
      </c>
      <c r="I22" s="45">
        <f>F22-H22</f>
        <v>1688</v>
      </c>
      <c r="J22" s="44">
        <f>I22/H22*100</f>
        <v>18.385796754166211</v>
      </c>
      <c r="K22" s="46">
        <v>2483</v>
      </c>
      <c r="L22" s="46">
        <v>236</v>
      </c>
      <c r="M22" s="45">
        <f>K22-L22</f>
        <v>2247</v>
      </c>
      <c r="N22" s="44">
        <f>M22/L22*100</f>
        <v>952.11864406779659</v>
      </c>
      <c r="O22" s="50"/>
    </row>
    <row r="23" spans="1:15" ht="23.25" customHeight="1">
      <c r="A23" s="49" t="s">
        <v>10</v>
      </c>
      <c r="B23" s="48">
        <f>C23+D23+E23</f>
        <v>3190</v>
      </c>
      <c r="C23" s="44"/>
      <c r="D23" s="44"/>
      <c r="E23" s="44">
        <v>3190</v>
      </c>
      <c r="F23" s="46">
        <v>2737</v>
      </c>
      <c r="G23" s="47">
        <f>F23/B23*100</f>
        <v>85.799373040752343</v>
      </c>
      <c r="H23" s="46">
        <v>1416</v>
      </c>
      <c r="I23" s="45">
        <f>F23-H23</f>
        <v>1321</v>
      </c>
      <c r="J23" s="44">
        <f>I23/H23*100</f>
        <v>93.290960451977398</v>
      </c>
      <c r="K23" s="46">
        <v>128</v>
      </c>
      <c r="L23" s="46"/>
      <c r="M23" s="45">
        <f>K23-L23</f>
        <v>128</v>
      </c>
      <c r="N23" s="44"/>
      <c r="O23" s="43"/>
    </row>
    <row r="24" spans="1:15" ht="23.25" customHeight="1">
      <c r="A24" s="49" t="s">
        <v>9</v>
      </c>
      <c r="B24" s="48">
        <f>C24+D24+E24</f>
        <v>3253</v>
      </c>
      <c r="C24" s="44"/>
      <c r="D24" s="44"/>
      <c r="E24" s="44">
        <v>3253</v>
      </c>
      <c r="F24" s="46">
        <v>2981</v>
      </c>
      <c r="G24" s="47">
        <f>F24/B24*100</f>
        <v>91.638487549953879</v>
      </c>
      <c r="H24" s="46">
        <v>5417</v>
      </c>
      <c r="I24" s="45">
        <f>F24-H24</f>
        <v>-2436</v>
      </c>
      <c r="J24" s="44">
        <f>I24/H24*100</f>
        <v>-44.969540335979325</v>
      </c>
      <c r="K24" s="46">
        <v>162</v>
      </c>
      <c r="L24" s="46">
        <v>2776</v>
      </c>
      <c r="M24" s="45">
        <f>K24-L24</f>
        <v>-2614</v>
      </c>
      <c r="N24" s="44">
        <f>M24/L24*100</f>
        <v>-94.164265129683002</v>
      </c>
      <c r="O24" s="43"/>
    </row>
    <row r="25" spans="1:15" ht="23.25" customHeight="1">
      <c r="A25" s="49" t="s">
        <v>8</v>
      </c>
      <c r="B25" s="48">
        <f>C25+D25+E25</f>
        <v>2400</v>
      </c>
      <c r="C25" s="37"/>
      <c r="D25" s="37"/>
      <c r="E25" s="44">
        <v>2400</v>
      </c>
      <c r="F25" s="46">
        <v>1236</v>
      </c>
      <c r="G25" s="47">
        <f>F25/B25*100</f>
        <v>51.5</v>
      </c>
      <c r="H25" s="46">
        <v>1537</v>
      </c>
      <c r="I25" s="45">
        <f>F25-H25</f>
        <v>-301</v>
      </c>
      <c r="J25" s="44">
        <f>I25/H25*100</f>
        <v>-19.583604424202996</v>
      </c>
      <c r="K25" s="46">
        <v>571</v>
      </c>
      <c r="L25" s="46">
        <v>14</v>
      </c>
      <c r="M25" s="45">
        <f>K25-L25</f>
        <v>557</v>
      </c>
      <c r="N25" s="44">
        <f>M25/L25*100</f>
        <v>3978.5714285714284</v>
      </c>
      <c r="O25" s="43"/>
    </row>
    <row r="26" spans="1:15" ht="23.25" customHeight="1">
      <c r="A26" s="49" t="s">
        <v>7</v>
      </c>
      <c r="B26" s="48">
        <f>C26+D26+E26</f>
        <v>100</v>
      </c>
      <c r="C26" s="37"/>
      <c r="D26" s="37"/>
      <c r="E26" s="44">
        <v>100</v>
      </c>
      <c r="F26" s="46">
        <v>13</v>
      </c>
      <c r="G26" s="47">
        <f>F26/B26*100</f>
        <v>13</v>
      </c>
      <c r="H26" s="46"/>
      <c r="I26" s="45">
        <f>F26-H26</f>
        <v>13</v>
      </c>
      <c r="J26" s="44"/>
      <c r="K26" s="46">
        <v>0</v>
      </c>
      <c r="L26" s="46"/>
      <c r="M26" s="45">
        <f>K26-L26</f>
        <v>0</v>
      </c>
      <c r="N26" s="44"/>
      <c r="O26" s="43"/>
    </row>
    <row r="27" spans="1:15" ht="23.25" customHeight="1">
      <c r="A27" s="49" t="s">
        <v>6</v>
      </c>
      <c r="B27" s="48">
        <f>C27+D27+E27</f>
        <v>2000</v>
      </c>
      <c r="C27" s="37"/>
      <c r="D27" s="37"/>
      <c r="E27" s="44">
        <v>2000</v>
      </c>
      <c r="F27" s="46"/>
      <c r="G27" s="47">
        <f>F27/B27*100</f>
        <v>0</v>
      </c>
      <c r="H27" s="46"/>
      <c r="I27" s="45">
        <f>F27-H27</f>
        <v>0</v>
      </c>
      <c r="J27" s="44"/>
      <c r="K27" s="46">
        <v>0</v>
      </c>
      <c r="L27" s="46"/>
      <c r="M27" s="45">
        <f>K27-L27</f>
        <v>0</v>
      </c>
      <c r="N27" s="44"/>
      <c r="O27" s="43"/>
    </row>
    <row r="28" spans="1:15" s="39" customFormat="1" ht="23.25" customHeight="1">
      <c r="A28" s="49" t="s">
        <v>5</v>
      </c>
      <c r="B28" s="48">
        <f>C28+D28+E28</f>
        <v>47350</v>
      </c>
      <c r="C28" s="37"/>
      <c r="D28" s="37"/>
      <c r="E28" s="44">
        <v>47350</v>
      </c>
      <c r="F28" s="46">
        <v>2906</v>
      </c>
      <c r="G28" s="47">
        <f>F28/B28*100</f>
        <v>6.1372756071805696</v>
      </c>
      <c r="H28" s="46">
        <v>3062</v>
      </c>
      <c r="I28" s="45">
        <f>F28-H28</f>
        <v>-156</v>
      </c>
      <c r="J28" s="44">
        <f>I28/H28*100</f>
        <v>-5.0947093403004571</v>
      </c>
      <c r="K28" s="46">
        <v>95</v>
      </c>
      <c r="L28" s="46">
        <v>597</v>
      </c>
      <c r="M28" s="45">
        <f>K28-L28</f>
        <v>-502</v>
      </c>
      <c r="N28" s="44">
        <f>M28/L28*100</f>
        <v>-84.087102177554442</v>
      </c>
      <c r="O28" s="43"/>
    </row>
    <row r="29" spans="1:15" s="39" customFormat="1" ht="23.25" customHeight="1">
      <c r="A29" s="42" t="s">
        <v>4</v>
      </c>
      <c r="B29" s="34">
        <f>SUM(B6:B28)</f>
        <v>915704</v>
      </c>
      <c r="C29" s="31">
        <f>SUM(C6:C28)</f>
        <v>0</v>
      </c>
      <c r="D29" s="31">
        <f>SUM(D6:D28)</f>
        <v>0</v>
      </c>
      <c r="E29" s="31">
        <f>SUM(E6:E28)</f>
        <v>915704</v>
      </c>
      <c r="F29" s="31">
        <f>SUM(F6:F28)</f>
        <v>788350</v>
      </c>
      <c r="G29" s="25">
        <f>F29/B29*100</f>
        <v>86.09223067716205</v>
      </c>
      <c r="H29" s="41">
        <f>SUM(H6:H28)</f>
        <v>833692</v>
      </c>
      <c r="I29" s="31">
        <f>F29-H29</f>
        <v>-45342</v>
      </c>
      <c r="J29" s="30">
        <f>I29/H29*100</f>
        <v>-5.4386991838712619</v>
      </c>
      <c r="K29" s="31">
        <f>SUM(K6:K28)</f>
        <v>46583</v>
      </c>
      <c r="L29" s="31">
        <f>SUM(L6:L28)</f>
        <v>52927</v>
      </c>
      <c r="M29" s="31">
        <f>K29-L29</f>
        <v>-6344</v>
      </c>
      <c r="N29" s="30">
        <f>M29/L29*100</f>
        <v>-11.986320781453701</v>
      </c>
      <c r="O29" s="40"/>
    </row>
    <row r="30" spans="1:15" ht="23.25" customHeight="1">
      <c r="A30" s="38" t="s">
        <v>3</v>
      </c>
      <c r="B30" s="34">
        <v>351009</v>
      </c>
      <c r="C30" s="37"/>
      <c r="D30" s="37">
        <v>121800</v>
      </c>
      <c r="E30" s="37">
        <v>192576</v>
      </c>
      <c r="F30" s="31">
        <v>355755</v>
      </c>
      <c r="G30" s="25">
        <f>F30/B30*100</f>
        <v>101.35210208285257</v>
      </c>
      <c r="H30" s="31">
        <v>256876</v>
      </c>
      <c r="I30" s="31">
        <f>F30-H30</f>
        <v>98879</v>
      </c>
      <c r="J30" s="30">
        <f>I30/H30*100</f>
        <v>38.492891511857863</v>
      </c>
      <c r="K30" s="31">
        <v>8554</v>
      </c>
      <c r="L30" s="31">
        <v>74059</v>
      </c>
      <c r="M30" s="31">
        <f>K30-L30</f>
        <v>-65505</v>
      </c>
      <c r="N30" s="30">
        <f>M30/L30*100</f>
        <v>-88.449749524028149</v>
      </c>
      <c r="O30" s="36"/>
    </row>
    <row r="31" spans="1:15" ht="23.25" customHeight="1">
      <c r="A31" s="35" t="s">
        <v>2</v>
      </c>
      <c r="B31" s="34">
        <v>1014</v>
      </c>
      <c r="C31" s="33"/>
      <c r="D31" s="33"/>
      <c r="E31" s="33">
        <v>963</v>
      </c>
      <c r="F31" s="32">
        <v>1501</v>
      </c>
      <c r="G31" s="25">
        <f>F31/B31*100</f>
        <v>148.02761341222879</v>
      </c>
      <c r="H31" s="32">
        <v>488</v>
      </c>
      <c r="I31" s="31">
        <f>F31-H31</f>
        <v>1013</v>
      </c>
      <c r="J31" s="30">
        <f>I31/H31*100</f>
        <v>207.58196721311478</v>
      </c>
      <c r="K31" s="31">
        <v>430</v>
      </c>
      <c r="L31" s="31">
        <v>42</v>
      </c>
      <c r="M31" s="31">
        <f>K31-L31</f>
        <v>388</v>
      </c>
      <c r="N31" s="30">
        <f>M31/L31*100</f>
        <v>923.80952380952374</v>
      </c>
      <c r="O31" s="29"/>
    </row>
    <row r="32" spans="1:15" ht="23.25" customHeight="1">
      <c r="A32" s="35" t="s">
        <v>1</v>
      </c>
      <c r="B32" s="34">
        <v>1562</v>
      </c>
      <c r="C32" s="33"/>
      <c r="D32" s="33"/>
      <c r="E32" s="33"/>
      <c r="F32" s="32">
        <v>27362</v>
      </c>
      <c r="G32" s="25">
        <f>F32/B32*100</f>
        <v>1751.7285531370039</v>
      </c>
      <c r="H32" s="32">
        <v>5567</v>
      </c>
      <c r="I32" s="31">
        <f>F32-H32</f>
        <v>21795</v>
      </c>
      <c r="J32" s="30">
        <f>I32/H32*100</f>
        <v>391.50350278426441</v>
      </c>
      <c r="K32" s="31">
        <v>560</v>
      </c>
      <c r="L32" s="31">
        <v>-1643</v>
      </c>
      <c r="M32" s="31"/>
      <c r="N32" s="30"/>
      <c r="O32" s="29"/>
    </row>
    <row r="33" spans="1:15" ht="23.25" customHeight="1" thickBot="1">
      <c r="A33" s="28" t="s">
        <v>0</v>
      </c>
      <c r="B33" s="27">
        <f>B29+B30+B31+B32</f>
        <v>1269289</v>
      </c>
      <c r="C33" s="26">
        <f>C29+C30+C31</f>
        <v>0</v>
      </c>
      <c r="D33" s="26">
        <f>D29+D30+D31</f>
        <v>121800</v>
      </c>
      <c r="E33" s="26">
        <f>E29+E30+E31</f>
        <v>1109243</v>
      </c>
      <c r="F33" s="26">
        <f>F29+F30+F31+F32</f>
        <v>1172968</v>
      </c>
      <c r="G33" s="25">
        <f>F33/B33*100</f>
        <v>92.411420882084386</v>
      </c>
      <c r="H33" s="24">
        <f>H29+H30+H31+H32</f>
        <v>1096623</v>
      </c>
      <c r="I33" s="24">
        <f>F33-H33</f>
        <v>76345</v>
      </c>
      <c r="J33" s="23">
        <f>I33/H33*100</f>
        <v>6.9618273554357328</v>
      </c>
      <c r="K33" s="24">
        <f>K29+K30+K31+K32</f>
        <v>56127</v>
      </c>
      <c r="L33" s="24">
        <f>L29+L30+L31+L32</f>
        <v>125385</v>
      </c>
      <c r="M33" s="24">
        <f>K33-L33</f>
        <v>-69258</v>
      </c>
      <c r="N33" s="23">
        <f>M33/L33*100</f>
        <v>-55.236272281373367</v>
      </c>
      <c r="O33" s="22"/>
    </row>
    <row r="34" spans="1:15">
      <c r="A34" s="21"/>
      <c r="B34" s="21"/>
      <c r="C34" s="21"/>
      <c r="D34" s="21"/>
      <c r="E34" s="21"/>
      <c r="F34" s="21"/>
      <c r="G34" s="21"/>
      <c r="H34" s="21"/>
    </row>
    <row r="35" spans="1:15" s="16" customFormat="1">
      <c r="A35" s="20"/>
      <c r="E35" s="19"/>
      <c r="F35" s="19"/>
      <c r="K35" s="18"/>
      <c r="L35" s="18"/>
      <c r="M35" s="17"/>
    </row>
    <row r="39" spans="1:15" ht="25.8">
      <c r="A39" s="12"/>
      <c r="B39" s="15"/>
      <c r="C39" s="12"/>
      <c r="D39" s="12"/>
      <c r="E39" s="12"/>
      <c r="F39" s="14"/>
      <c r="G39" s="14"/>
      <c r="H39" s="13"/>
      <c r="I39" s="13"/>
      <c r="J39" s="12"/>
      <c r="K39" s="13"/>
      <c r="L39" s="13"/>
      <c r="M39" s="13"/>
      <c r="N39" s="12"/>
    </row>
    <row r="40" spans="1:15">
      <c r="A40" s="11"/>
      <c r="B40" s="10"/>
      <c r="N40" s="5"/>
    </row>
    <row r="41" spans="1:15">
      <c r="C41" s="6"/>
      <c r="D41" s="6"/>
      <c r="E41" s="6"/>
      <c r="F41" s="8"/>
      <c r="G41" s="8"/>
      <c r="H41" s="7"/>
      <c r="I41" s="7"/>
      <c r="J41" s="6"/>
      <c r="K41" s="7"/>
      <c r="L41" s="7"/>
      <c r="M41" s="7"/>
      <c r="N41" s="6"/>
    </row>
    <row r="42" spans="1:15">
      <c r="A42" s="6"/>
      <c r="B42" s="9"/>
      <c r="C42" s="6"/>
      <c r="D42" s="6"/>
      <c r="E42" s="6"/>
      <c r="F42" s="8"/>
      <c r="G42" s="8"/>
      <c r="H42" s="7"/>
      <c r="I42" s="7"/>
      <c r="J42" s="6"/>
      <c r="K42" s="7"/>
      <c r="L42" s="7"/>
      <c r="M42" s="7"/>
      <c r="N42" s="6"/>
    </row>
    <row r="43" spans="1:15">
      <c r="C43" s="6"/>
      <c r="D43" s="6"/>
      <c r="E43" s="6"/>
      <c r="F43" s="8"/>
      <c r="G43" s="8"/>
      <c r="H43" s="7"/>
      <c r="I43" s="7"/>
      <c r="J43" s="6"/>
      <c r="K43" s="7"/>
      <c r="L43" s="7"/>
      <c r="M43" s="7"/>
      <c r="N43" s="6"/>
    </row>
    <row r="76" spans="2:14">
      <c r="B76" s="1"/>
      <c r="F76" s="1"/>
      <c r="G76" s="1"/>
      <c r="H76" s="1"/>
      <c r="I76" s="1"/>
      <c r="K76" s="1"/>
      <c r="L76" s="1"/>
      <c r="M76" s="1"/>
      <c r="N76" s="5"/>
    </row>
  </sheetData>
  <mergeCells count="3">
    <mergeCell ref="A1:O1"/>
    <mergeCell ref="C3:E4"/>
    <mergeCell ref="A34:H34"/>
  </mergeCells>
  <phoneticPr fontId="1" type="noConversion"/>
  <printOptions horizontalCentered="1" verticalCentered="1"/>
  <pageMargins left="0.35433070866141736" right="0.23622047244094491" top="0.47244094488188981" bottom="0.15748031496062992" header="0.11811023622047245" footer="0.23622047244094491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11月份 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2022-12-15T03:09:22Z</dcterms:modified>
</cp:coreProperties>
</file>