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405" windowWidth="27735" windowHeight="11985" activeTab="3"/>
  </bookViews>
  <sheets>
    <sheet name="草案封面" sheetId="5" r:id="rId1"/>
    <sheet name="一般公共预算调整表" sheetId="1" r:id="rId2"/>
    <sheet name="政府性基金调整表" sheetId="3" r:id="rId3"/>
    <sheet name="国有资本经营预算调整表" sheetId="7" r:id="rId4"/>
    <sheet name="政府性债券安排表" sheetId="6" r:id="rId5"/>
  </sheets>
  <definedNames>
    <definedName name="_xlnm.Print_Area" localSheetId="3">国有资本经营预算调整表!$A$1:$H$23</definedName>
    <definedName name="_xlnm.Print_Area" localSheetId="1">一般公共预算调整表!$A$1:$J$33</definedName>
    <definedName name="_xlnm.Print_Area" localSheetId="2">政府性基金调整表!$A$1:$I$32</definedName>
    <definedName name="_xlnm.Print_Area" localSheetId="4">政府性债券安排表!$A$1:$K$39</definedName>
    <definedName name="_xlnm.Print_Titles" localSheetId="1">一般公共预算调整表!$1:$4</definedName>
    <definedName name="_xlnm.Print_Titles" localSheetId="2">政府性基金调整表!$1:$5</definedName>
    <definedName name="_xlnm.Print_Titles" localSheetId="4">政府性债券安排表!$1:$4</definedName>
  </definedNames>
  <calcPr calcId="124519" calcMode="manual"/>
</workbook>
</file>

<file path=xl/calcChain.xml><?xml version="1.0" encoding="utf-8"?>
<calcChain xmlns="http://schemas.openxmlformats.org/spreadsheetml/2006/main">
  <c r="G16" i="7"/>
  <c r="G21" s="1"/>
  <c r="C21"/>
  <c r="C16"/>
  <c r="C12"/>
  <c r="G11" i="3"/>
  <c r="B32"/>
  <c r="H7" i="7"/>
  <c r="H8"/>
  <c r="H9"/>
  <c r="H10"/>
  <c r="H11"/>
  <c r="H12"/>
  <c r="H13"/>
  <c r="H14"/>
  <c r="H15"/>
  <c r="D7"/>
  <c r="D8"/>
  <c r="D9"/>
  <c r="D10"/>
  <c r="D11"/>
  <c r="D12"/>
  <c r="D13"/>
  <c r="D14"/>
  <c r="D15"/>
  <c r="D16"/>
  <c r="D17"/>
  <c r="D6"/>
  <c r="F6"/>
  <c r="F16" s="1"/>
  <c r="F21" s="1"/>
  <c r="B21"/>
  <c r="D21" l="1"/>
  <c r="H6"/>
  <c r="H16"/>
  <c r="H21" s="1"/>
  <c r="H32" i="3"/>
  <c r="F32"/>
  <c r="F6"/>
  <c r="D23"/>
  <c r="D11"/>
  <c r="D12"/>
  <c r="D13"/>
  <c r="D14"/>
  <c r="D15"/>
  <c r="D16"/>
  <c r="D17"/>
  <c r="D18"/>
  <c r="D19"/>
  <c r="D20"/>
  <c r="D21"/>
  <c r="D22"/>
  <c r="D10"/>
  <c r="B6"/>
  <c r="J28" i="1"/>
  <c r="J29" s="1"/>
  <c r="H28"/>
  <c r="H29" s="1"/>
  <c r="J33" l="1"/>
  <c r="J8"/>
  <c r="J7"/>
  <c r="J5"/>
  <c r="H8"/>
  <c r="H7"/>
  <c r="H5"/>
  <c r="C20"/>
  <c r="D10"/>
  <c r="D11"/>
  <c r="D12"/>
  <c r="D13"/>
  <c r="D14"/>
  <c r="D15"/>
  <c r="D16"/>
  <c r="C5"/>
  <c r="B5"/>
  <c r="D7"/>
  <c r="B15"/>
  <c r="B9" s="1"/>
  <c r="B18"/>
  <c r="B20"/>
  <c r="B23"/>
  <c r="H33" l="1"/>
  <c r="B8"/>
  <c r="B30"/>
  <c r="B33" s="1"/>
  <c r="I39" i="6" l="1"/>
  <c r="H39"/>
  <c r="G39"/>
  <c r="F39"/>
  <c r="J39"/>
  <c r="I31" i="3" l="1"/>
  <c r="G6"/>
  <c r="G32" s="1"/>
  <c r="H6"/>
  <c r="I9"/>
  <c r="I10"/>
  <c r="I11"/>
  <c r="I12"/>
  <c r="I13"/>
  <c r="I14"/>
  <c r="I15"/>
  <c r="I16"/>
  <c r="I17"/>
  <c r="I18"/>
  <c r="I19"/>
  <c r="I20"/>
  <c r="I21"/>
  <c r="I22"/>
  <c r="I23"/>
  <c r="I24"/>
  <c r="I25"/>
  <c r="I26"/>
  <c r="I8"/>
  <c r="I6" l="1"/>
  <c r="I32" s="1"/>
  <c r="C6"/>
  <c r="C32" s="1"/>
  <c r="I28"/>
  <c r="I29"/>
  <c r="I30"/>
  <c r="D28" l="1"/>
  <c r="D29"/>
  <c r="D30"/>
  <c r="D31"/>
  <c r="D7"/>
  <c r="C9" i="1"/>
  <c r="D6" l="1"/>
  <c r="D5" s="1"/>
  <c r="D17"/>
  <c r="D18"/>
  <c r="D19"/>
  <c r="D20"/>
  <c r="D21"/>
  <c r="D22"/>
  <c r="D24"/>
  <c r="D25"/>
  <c r="D26"/>
  <c r="D27"/>
  <c r="D28"/>
  <c r="D29"/>
  <c r="C23" l="1"/>
  <c r="D23" s="1"/>
  <c r="E11"/>
  <c r="F11" s="1"/>
  <c r="E18"/>
  <c r="L33"/>
  <c r="K33"/>
  <c r="E16"/>
  <c r="F16" s="1"/>
  <c r="E14"/>
  <c r="F14" s="1"/>
  <c r="E13"/>
  <c r="F13" s="1"/>
  <c r="E10"/>
  <c r="E5"/>
  <c r="F5" s="1"/>
  <c r="C8" l="1"/>
  <c r="D8" s="1"/>
  <c r="D9"/>
  <c r="C30"/>
  <c r="C33" s="1"/>
  <c r="E15"/>
  <c r="F15" s="1"/>
  <c r="D30"/>
  <c r="D33" s="1"/>
  <c r="E9" l="1"/>
  <c r="F9" s="1"/>
  <c r="E30" l="1"/>
  <c r="F30" s="1"/>
  <c r="D8" i="3"/>
  <c r="D9"/>
  <c r="D6" l="1"/>
  <c r="D32" s="1"/>
</calcChain>
</file>

<file path=xl/sharedStrings.xml><?xml version="1.0" encoding="utf-8"?>
<sst xmlns="http://schemas.openxmlformats.org/spreadsheetml/2006/main" count="317" uniqueCount="224">
  <si>
    <t>单位：万元</t>
    <phoneticPr fontId="4" type="noConversion"/>
  </si>
  <si>
    <r>
      <t>收</t>
    </r>
    <r>
      <rPr>
        <sz val="12"/>
        <rFont val="Times New Roman"/>
        <family val="1"/>
      </rPr>
      <t xml:space="preserve">                 </t>
    </r>
    <r>
      <rPr>
        <sz val="12"/>
        <rFont val="幼圆"/>
        <family val="3"/>
        <charset val="134"/>
      </rPr>
      <t>入</t>
    </r>
    <phoneticPr fontId="4" type="noConversion"/>
  </si>
  <si>
    <t>增加额</t>
    <phoneticPr fontId="4" type="noConversion"/>
  </si>
  <si>
    <t>增长%</t>
    <phoneticPr fontId="4" type="noConversion"/>
  </si>
  <si>
    <r>
      <t>支</t>
    </r>
    <r>
      <rPr>
        <sz val="12"/>
        <rFont val="Times New Roman"/>
        <family val="1"/>
      </rPr>
      <t xml:space="preserve">               </t>
    </r>
    <r>
      <rPr>
        <sz val="12"/>
        <rFont val="幼圆"/>
        <family val="3"/>
        <charset val="134"/>
      </rPr>
      <t>出</t>
    </r>
    <phoneticPr fontId="4" type="noConversion"/>
  </si>
  <si>
    <t>一、一般公共预算收入</t>
    <phoneticPr fontId="4" type="noConversion"/>
  </si>
  <si>
    <t>一、一般公共预算支出</t>
    <phoneticPr fontId="4" type="noConversion"/>
  </si>
  <si>
    <t>二、上级补助收入</t>
    <phoneticPr fontId="4" type="noConversion"/>
  </si>
  <si>
    <r>
      <t xml:space="preserve"> </t>
    </r>
    <r>
      <rPr>
        <sz val="12"/>
        <rFont val="宋体"/>
        <family val="3"/>
        <charset val="134"/>
      </rPr>
      <t>（一）本级公共预算支出</t>
    </r>
    <phoneticPr fontId="4" type="noConversion"/>
  </si>
  <si>
    <t xml:space="preserve">  （一）可支配财力补助</t>
    <phoneticPr fontId="4" type="noConversion"/>
  </si>
  <si>
    <t xml:space="preserve"> （二）上级追加及提前下达资金、结转支出资金</t>
    <phoneticPr fontId="4" type="noConversion"/>
  </si>
  <si>
    <t xml:space="preserve">    1、税收返还</t>
    <phoneticPr fontId="4" type="noConversion"/>
  </si>
  <si>
    <t>二、上解上级支出</t>
    <phoneticPr fontId="4" type="noConversion"/>
  </si>
  <si>
    <r>
      <t xml:space="preserve"> </t>
    </r>
    <r>
      <rPr>
        <sz val="12"/>
        <rFont val="宋体"/>
        <family val="3"/>
        <charset val="134"/>
      </rPr>
      <t xml:space="preserve">   2、均衡性转移支付</t>
    </r>
    <phoneticPr fontId="4" type="noConversion"/>
  </si>
  <si>
    <t xml:space="preserve">  （一）上解省基数及专项借款</t>
    <phoneticPr fontId="4" type="noConversion"/>
  </si>
  <si>
    <r>
      <t xml:space="preserve"> </t>
    </r>
    <r>
      <rPr>
        <sz val="12"/>
        <rFont val="宋体"/>
        <family val="3"/>
        <charset val="134"/>
      </rPr>
      <t xml:space="preserve">   3、县级基本财力保障</t>
    </r>
    <phoneticPr fontId="4" type="noConversion"/>
  </si>
  <si>
    <r>
      <t xml:space="preserve"> </t>
    </r>
    <r>
      <rPr>
        <sz val="12"/>
        <rFont val="宋体"/>
        <family val="3"/>
        <charset val="134"/>
      </rPr>
      <t xml:space="preserve"> （二）上缴省临时救助借款</t>
    </r>
    <phoneticPr fontId="4" type="noConversion"/>
  </si>
  <si>
    <r>
      <t xml:space="preserve"> </t>
    </r>
    <r>
      <rPr>
        <sz val="12"/>
        <rFont val="宋体"/>
        <family val="3"/>
        <charset val="134"/>
      </rPr>
      <t xml:space="preserve">   4、固定数据补助支出</t>
    </r>
    <phoneticPr fontId="4" type="noConversion"/>
  </si>
  <si>
    <t xml:space="preserve">  （三）上划法院、检察院经费基数</t>
    <phoneticPr fontId="4" type="noConversion"/>
  </si>
  <si>
    <t xml:space="preserve">    5、企业事业单位划转补助收入（含工商质监）</t>
    <phoneticPr fontId="4" type="noConversion"/>
  </si>
  <si>
    <t>三、安排预算稳定调节基金</t>
    <phoneticPr fontId="4" type="noConversion"/>
  </si>
  <si>
    <t>四、地方债券转货支出</t>
    <phoneticPr fontId="4" type="noConversion"/>
  </si>
  <si>
    <t>五、地方债券还本支出</t>
    <phoneticPr fontId="4" type="noConversion"/>
  </si>
  <si>
    <t xml:space="preserve">  （二）不可支配财力补助（上级追加和提前下达资金）</t>
    <phoneticPr fontId="4" type="noConversion"/>
  </si>
  <si>
    <t>三、调入资金（基金收入等）</t>
    <phoneticPr fontId="4" type="noConversion"/>
  </si>
  <si>
    <t>四、调入预算稳定调节基金</t>
    <phoneticPr fontId="4" type="noConversion"/>
  </si>
  <si>
    <t>五、收回存量资金统筹收入</t>
    <phoneticPr fontId="4" type="noConversion"/>
  </si>
  <si>
    <r>
      <t xml:space="preserve"> </t>
    </r>
    <r>
      <rPr>
        <sz val="12"/>
        <rFont val="宋体"/>
        <family val="3"/>
        <charset val="134"/>
      </rPr>
      <t xml:space="preserve">    1、收回统筹存量资金 </t>
    </r>
    <phoneticPr fontId="4" type="noConversion"/>
  </si>
  <si>
    <r>
      <t xml:space="preserve"> </t>
    </r>
    <r>
      <rPr>
        <sz val="12"/>
        <rFont val="宋体"/>
        <family val="3"/>
        <charset val="134"/>
      </rPr>
      <t xml:space="preserve">    2、本年专项资金统筹</t>
    </r>
    <phoneticPr fontId="4" type="noConversion"/>
  </si>
  <si>
    <t>六、债务收入</t>
    <phoneticPr fontId="4" type="noConversion"/>
  </si>
  <si>
    <r>
      <t xml:space="preserve"> </t>
    </r>
    <r>
      <rPr>
        <sz val="12"/>
        <rFont val="宋体"/>
        <family val="3"/>
        <charset val="134"/>
      </rPr>
      <t xml:space="preserve">   1、地方政府债券转贷收入（含置换债券）</t>
    </r>
    <phoneticPr fontId="4" type="noConversion"/>
  </si>
  <si>
    <r>
      <t xml:space="preserve"> </t>
    </r>
    <r>
      <rPr>
        <sz val="12"/>
        <rFont val="宋体"/>
        <family val="3"/>
        <charset val="134"/>
      </rPr>
      <t xml:space="preserve">   2、上级临时救助借款</t>
    </r>
    <phoneticPr fontId="4" type="noConversion"/>
  </si>
  <si>
    <t>七、调剂使用上级补助</t>
    <phoneticPr fontId="4" type="noConversion"/>
  </si>
  <si>
    <t>八、上年结转收入</t>
    <phoneticPr fontId="4" type="noConversion"/>
  </si>
  <si>
    <r>
      <t xml:space="preserve"> </t>
    </r>
    <r>
      <rPr>
        <sz val="12"/>
        <rFont val="宋体"/>
        <family val="3"/>
        <charset val="134"/>
      </rPr>
      <t xml:space="preserve">   1、上年结转</t>
    </r>
    <phoneticPr fontId="4" type="noConversion"/>
  </si>
  <si>
    <t>六、财政总支出</t>
    <phoneticPr fontId="4" type="noConversion"/>
  </si>
  <si>
    <r>
      <t xml:space="preserve"> </t>
    </r>
    <r>
      <rPr>
        <sz val="12"/>
        <rFont val="宋体"/>
        <family val="3"/>
        <charset val="134"/>
      </rPr>
      <t xml:space="preserve">   2、净结余</t>
    </r>
    <phoneticPr fontId="4" type="noConversion"/>
  </si>
  <si>
    <t>七、剔除上级追加后总支出</t>
    <phoneticPr fontId="4" type="noConversion"/>
  </si>
  <si>
    <t>本级可安排财力合计</t>
    <phoneticPr fontId="4" type="noConversion"/>
  </si>
  <si>
    <t>八、年终结余</t>
    <phoneticPr fontId="4" type="noConversion"/>
  </si>
  <si>
    <t>加：不可支配财力补助</t>
    <phoneticPr fontId="4" type="noConversion"/>
  </si>
  <si>
    <r>
      <t xml:space="preserve"> </t>
    </r>
    <r>
      <rPr>
        <sz val="12"/>
        <rFont val="宋体"/>
        <family val="3"/>
        <charset val="134"/>
      </rPr>
      <t xml:space="preserve"> 其中：结转下年支出</t>
    </r>
    <phoneticPr fontId="4" type="noConversion"/>
  </si>
  <si>
    <t xml:space="preserve">    上年结转</t>
    <phoneticPr fontId="4" type="noConversion"/>
  </si>
  <si>
    <r>
      <t xml:space="preserve"> </t>
    </r>
    <r>
      <rPr>
        <sz val="12"/>
        <rFont val="宋体"/>
        <family val="3"/>
        <charset val="134"/>
      </rPr>
      <t xml:space="preserve">       净结余</t>
    </r>
    <phoneticPr fontId="4" type="noConversion"/>
  </si>
  <si>
    <t>合       计</t>
    <phoneticPr fontId="4" type="noConversion"/>
  </si>
  <si>
    <t>合     计</t>
    <phoneticPr fontId="4" type="noConversion"/>
  </si>
  <si>
    <t xml:space="preserve">      重大公共卫生项目</t>
    <phoneticPr fontId="4" type="noConversion"/>
  </si>
  <si>
    <t>新生儿缺陷防控，防控中心、艾滋病等防治经费</t>
    <phoneticPr fontId="4" type="noConversion"/>
  </si>
  <si>
    <t>四术经费、流动人口计生经费、考核、孕前检查等</t>
    <phoneticPr fontId="4" type="noConversion"/>
  </si>
  <si>
    <t>调整数</t>
    <phoneticPr fontId="4" type="noConversion"/>
  </si>
  <si>
    <t xml:space="preserve">    6、其他转移性收入（革命老区转移支付等）</t>
    <phoneticPr fontId="4" type="noConversion"/>
  </si>
  <si>
    <t xml:space="preserve">  （一）税收收入</t>
    <phoneticPr fontId="4" type="noConversion"/>
  </si>
  <si>
    <t xml:space="preserve">  （二）非税收入</t>
    <phoneticPr fontId="4" type="noConversion"/>
  </si>
  <si>
    <t>附表1</t>
    <phoneticPr fontId="4" type="noConversion"/>
  </si>
  <si>
    <t>单位：万元</t>
  </si>
  <si>
    <t>收入项目</t>
    <phoneticPr fontId="4" type="noConversion"/>
  </si>
  <si>
    <t>调整数</t>
    <phoneticPr fontId="4" type="noConversion"/>
  </si>
  <si>
    <t>支出项目</t>
    <phoneticPr fontId="4" type="noConversion"/>
  </si>
  <si>
    <t xml:space="preserve">   </t>
    <phoneticPr fontId="4" type="noConversion"/>
  </si>
  <si>
    <t>债券资金</t>
    <phoneticPr fontId="4" type="noConversion"/>
  </si>
  <si>
    <t>一、基金预算收入</t>
    <phoneticPr fontId="4" type="noConversion"/>
  </si>
  <si>
    <t>一、基金预算支出</t>
    <phoneticPr fontId="4" type="noConversion"/>
  </si>
  <si>
    <t>1、国家电影事业发展专项资金收入</t>
    <phoneticPr fontId="4" type="noConversion"/>
  </si>
  <si>
    <t>2、大中型水库移民后期扶持基金收入</t>
    <phoneticPr fontId="4" type="noConversion"/>
  </si>
  <si>
    <t>3、小型水库移民扶助基金收入</t>
    <phoneticPr fontId="4" type="noConversion"/>
  </si>
  <si>
    <t>4、国有土地使用权出让收入</t>
    <phoneticPr fontId="4" type="noConversion"/>
  </si>
  <si>
    <t>5、城市公用事业附加收入</t>
    <phoneticPr fontId="4" type="noConversion"/>
  </si>
  <si>
    <t>6、国有土地收益基金收入</t>
    <phoneticPr fontId="4" type="noConversion"/>
  </si>
  <si>
    <t>7、农业土地开发资金收入</t>
    <phoneticPr fontId="4" type="noConversion"/>
  </si>
  <si>
    <t>8、新增建设用地土地有偿使用费收入</t>
    <phoneticPr fontId="4" type="noConversion"/>
  </si>
  <si>
    <t>9、城市基础设施配套费收入</t>
    <phoneticPr fontId="4" type="noConversion"/>
  </si>
  <si>
    <t>10、污水处理费收入</t>
    <phoneticPr fontId="4" type="noConversion"/>
  </si>
  <si>
    <t>11、大中型水库库区基金收入</t>
    <phoneticPr fontId="4" type="noConversion"/>
  </si>
  <si>
    <t>12、港口建设费收入</t>
    <phoneticPr fontId="4" type="noConversion"/>
  </si>
  <si>
    <t>14、散装水泥专项资金收入</t>
    <phoneticPr fontId="4" type="noConversion"/>
  </si>
  <si>
    <t>15、新型墙体材料专项基金收入</t>
    <phoneticPr fontId="4" type="noConversion"/>
  </si>
  <si>
    <t>16、旅游发展基金收入</t>
    <phoneticPr fontId="4" type="noConversion"/>
  </si>
  <si>
    <t>17、彩票公益金收入</t>
    <phoneticPr fontId="4" type="noConversion"/>
  </si>
  <si>
    <t>18、其他政府性基金收入</t>
    <phoneticPr fontId="4" type="noConversion"/>
  </si>
  <si>
    <t>二、地方专项债券</t>
    <phoneticPr fontId="4" type="noConversion"/>
  </si>
  <si>
    <t>三、基金补助收入</t>
    <phoneticPr fontId="4" type="noConversion"/>
  </si>
  <si>
    <t>四、上年结转收入</t>
    <phoneticPr fontId="4" type="noConversion"/>
  </si>
  <si>
    <t>基 金 收 入 总 计</t>
    <phoneticPr fontId="4" type="noConversion"/>
  </si>
  <si>
    <t>编制单位：陆丰市财政局</t>
    <phoneticPr fontId="16" type="noConversion"/>
  </si>
  <si>
    <t>调整后预算数</t>
    <phoneticPr fontId="4" type="noConversion"/>
  </si>
  <si>
    <t>1、国家电影事业发展专项资金相关支出</t>
    <phoneticPr fontId="22" type="noConversion"/>
  </si>
  <si>
    <t>2、大中型水库移民后期扶持基金支出</t>
    <phoneticPr fontId="22" type="noConversion"/>
  </si>
  <si>
    <t>3、小型水库移民扶助基金相关支出</t>
    <phoneticPr fontId="22" type="noConversion"/>
  </si>
  <si>
    <t>4、政府住房基金相关支出</t>
    <phoneticPr fontId="22" type="noConversion"/>
  </si>
  <si>
    <t>5、国有土地使用权出让相关支出</t>
    <phoneticPr fontId="22" type="noConversion"/>
  </si>
  <si>
    <t>6、城市公用事业附加相关支出</t>
    <phoneticPr fontId="22" type="noConversion"/>
  </si>
  <si>
    <t>7、国有土地收益基金相关支出</t>
    <phoneticPr fontId="22" type="noConversion"/>
  </si>
  <si>
    <t>8、农业土地开发资金相关支出</t>
    <phoneticPr fontId="22" type="noConversion"/>
  </si>
  <si>
    <t>9、新增建设用地有偿使用费支出</t>
    <phoneticPr fontId="22" type="noConversion"/>
  </si>
  <si>
    <t>10、城市基础设施配套费相关支出</t>
    <phoneticPr fontId="22" type="noConversion"/>
  </si>
  <si>
    <t>11、大中型水库库区基金相关支出</t>
    <phoneticPr fontId="22" type="noConversion"/>
  </si>
  <si>
    <t>12、港口建设费相关支出</t>
    <phoneticPr fontId="22" type="noConversion"/>
  </si>
  <si>
    <t>13、无线电频率占用费安排的支出</t>
    <phoneticPr fontId="22" type="noConversion"/>
  </si>
  <si>
    <t>14、散装水泥专项资金相关支出</t>
    <phoneticPr fontId="22" type="noConversion"/>
  </si>
  <si>
    <t>15、新型墙体材料专项基金相关支出</t>
    <phoneticPr fontId="22" type="noConversion"/>
  </si>
  <si>
    <t>16、彩票公益金相关支出</t>
    <phoneticPr fontId="22" type="noConversion"/>
  </si>
  <si>
    <r>
      <t>1</t>
    </r>
    <r>
      <rPr>
        <b/>
        <sz val="10"/>
        <rFont val="宋体"/>
        <family val="3"/>
        <charset val="134"/>
      </rPr>
      <t>7</t>
    </r>
    <r>
      <rPr>
        <b/>
        <sz val="10"/>
        <rFont val="宋体"/>
        <family val="3"/>
        <charset val="134"/>
      </rPr>
      <t>、</t>
    </r>
    <r>
      <rPr>
        <b/>
        <sz val="10"/>
        <rFont val="宋体"/>
        <family val="3"/>
        <charset val="134"/>
      </rPr>
      <t>污水处理费相关支出</t>
    </r>
    <phoneticPr fontId="22" type="noConversion"/>
  </si>
  <si>
    <r>
      <t>18</t>
    </r>
    <r>
      <rPr>
        <b/>
        <sz val="10"/>
        <rFont val="宋体"/>
        <family val="3"/>
        <charset val="134"/>
      </rPr>
      <t>、商业服务业等支出</t>
    </r>
    <phoneticPr fontId="22" type="noConversion"/>
  </si>
  <si>
    <r>
      <t>20</t>
    </r>
    <r>
      <rPr>
        <b/>
        <sz val="10"/>
        <rFont val="宋体"/>
        <family val="3"/>
        <charset val="134"/>
      </rPr>
      <t>、其他政府性基金相关支出</t>
    </r>
    <phoneticPr fontId="22" type="noConversion"/>
  </si>
  <si>
    <t>二、上解支出</t>
    <phoneticPr fontId="22" type="noConversion"/>
  </si>
  <si>
    <t>四、政府性基金调出资金</t>
    <phoneticPr fontId="22" type="noConversion"/>
  </si>
  <si>
    <t>五、结转下年支出</t>
    <phoneticPr fontId="22" type="noConversion"/>
  </si>
  <si>
    <t>基 金 支 出 总 计</t>
    <phoneticPr fontId="22" type="noConversion"/>
  </si>
  <si>
    <t>年初预算数</t>
    <phoneticPr fontId="4" type="noConversion"/>
  </si>
  <si>
    <r>
      <t>调整后</t>
    </r>
    <r>
      <rPr>
        <sz val="12"/>
        <rFont val="宋体"/>
        <family val="3"/>
        <charset val="134"/>
      </rPr>
      <t>预算数</t>
    </r>
    <phoneticPr fontId="4" type="noConversion"/>
  </si>
  <si>
    <r>
      <t>19</t>
    </r>
    <r>
      <rPr>
        <b/>
        <sz val="10"/>
        <rFont val="宋体"/>
        <family val="3"/>
        <charset val="134"/>
      </rPr>
      <t>、债务付息支出</t>
    </r>
    <phoneticPr fontId="22" type="noConversion"/>
  </si>
  <si>
    <t>三、专项债券还本支出</t>
    <phoneticPr fontId="22" type="noConversion"/>
  </si>
  <si>
    <t>追加（减）安排</t>
    <phoneticPr fontId="4" type="noConversion"/>
  </si>
  <si>
    <t>序号</t>
    <phoneticPr fontId="24" type="noConversion"/>
  </si>
  <si>
    <t>新增债券使用项目</t>
    <phoneticPr fontId="24" type="noConversion"/>
  </si>
  <si>
    <t>管理使用单位</t>
    <phoneticPr fontId="24" type="noConversion"/>
  </si>
  <si>
    <t>主管部门</t>
    <phoneticPr fontId="24" type="noConversion"/>
  </si>
  <si>
    <t>4月发行</t>
    <phoneticPr fontId="24" type="noConversion"/>
  </si>
  <si>
    <t>6月发行</t>
    <phoneticPr fontId="24" type="noConversion"/>
  </si>
  <si>
    <t>8月发行</t>
    <phoneticPr fontId="24" type="noConversion"/>
  </si>
  <si>
    <t>10月发行</t>
    <phoneticPr fontId="24" type="noConversion"/>
  </si>
  <si>
    <t>陆丰市交通运输局</t>
  </si>
  <si>
    <t>陆丰市水利工程建设管理中心</t>
  </si>
  <si>
    <t>陆丰市水务局</t>
  </si>
  <si>
    <t>陆丰市民政局</t>
  </si>
  <si>
    <t>陆丰市教育局</t>
  </si>
  <si>
    <t>陆丰市人民医院</t>
  </si>
  <si>
    <t>陆丰市住房和城乡建设局</t>
  </si>
  <si>
    <t>陆丰市甲东镇人民政府</t>
  </si>
  <si>
    <t>陆丰市慢性病防治站</t>
  </si>
  <si>
    <t>陆丰市农业农村局</t>
  </si>
  <si>
    <t>合  计</t>
    <phoneticPr fontId="24" type="noConversion"/>
  </si>
  <si>
    <t>债券类型</t>
    <phoneticPr fontId="4" type="noConversion"/>
  </si>
  <si>
    <t>一般债券</t>
    <phoneticPr fontId="4" type="noConversion"/>
  </si>
  <si>
    <t>专项债券</t>
    <phoneticPr fontId="4" type="noConversion"/>
  </si>
  <si>
    <t>债券安排</t>
    <phoneticPr fontId="24" type="noConversion"/>
  </si>
  <si>
    <t>陆丰市2022年预算调整草案</t>
    <phoneticPr fontId="16" type="noConversion"/>
  </si>
  <si>
    <t>编制时间：二○二二年十二月</t>
    <phoneticPr fontId="16" type="noConversion"/>
  </si>
  <si>
    <t>陆丰市2022年新增政府性债券资金安排表</t>
    <phoneticPr fontId="24" type="noConversion"/>
  </si>
  <si>
    <t xml:space="preserve">    7、上级追加补助资金</t>
    <phoneticPr fontId="4" type="noConversion"/>
  </si>
  <si>
    <t>一、利润收入</t>
    <phoneticPr fontId="4" type="noConversion"/>
  </si>
  <si>
    <t>一、国有资本经营预算支出</t>
    <phoneticPr fontId="4" type="noConversion"/>
  </si>
  <si>
    <t>二、股利、股息收入</t>
    <phoneticPr fontId="4" type="noConversion"/>
  </si>
  <si>
    <t xml:space="preserve">  1、公益性设施投资补助支出</t>
    <phoneticPr fontId="4" type="noConversion"/>
  </si>
  <si>
    <t>三、产权转让收入</t>
    <phoneticPr fontId="4" type="noConversion"/>
  </si>
  <si>
    <t xml:space="preserve">  2、支持科技进步支出</t>
    <phoneticPr fontId="4" type="noConversion"/>
  </si>
  <si>
    <t xml:space="preserve">   1、汽运公司股权出让收入</t>
    <phoneticPr fontId="4" type="noConversion"/>
  </si>
  <si>
    <t xml:space="preserve">  3、改革成本支出</t>
    <phoneticPr fontId="4" type="noConversion"/>
  </si>
  <si>
    <t xml:space="preserve">   2、新华书店股权出让收入</t>
    <phoneticPr fontId="4" type="noConversion"/>
  </si>
  <si>
    <t xml:space="preserve">  4、其他国有资本经营预算支出</t>
    <phoneticPr fontId="4" type="noConversion"/>
  </si>
  <si>
    <t>四、清算收入</t>
    <phoneticPr fontId="4" type="noConversion"/>
  </si>
  <si>
    <t>二、转移性支出</t>
    <phoneticPr fontId="4" type="noConversion"/>
  </si>
  <si>
    <t>五、其他国有资本经营收入</t>
    <phoneticPr fontId="4" type="noConversion"/>
  </si>
  <si>
    <t xml:space="preserve">  1、国有资本经营预算转移支付</t>
    <phoneticPr fontId="4" type="noConversion"/>
  </si>
  <si>
    <t>六、国有资本经营预算转移支付收入</t>
    <phoneticPr fontId="4" type="noConversion"/>
  </si>
  <si>
    <t xml:space="preserve">  2、调出资金</t>
    <phoneticPr fontId="4" type="noConversion"/>
  </si>
  <si>
    <t>本年收入合计</t>
    <phoneticPr fontId="4" type="noConversion"/>
  </si>
  <si>
    <t>本年支出合计</t>
    <phoneticPr fontId="4" type="noConversion"/>
  </si>
  <si>
    <t>上年结转</t>
    <phoneticPr fontId="4" type="noConversion"/>
  </si>
  <si>
    <t>结转下年</t>
    <phoneticPr fontId="4" type="noConversion"/>
  </si>
  <si>
    <t>其中：净结余</t>
    <phoneticPr fontId="4" type="noConversion"/>
  </si>
  <si>
    <t xml:space="preserve">      项目结转</t>
    <phoneticPr fontId="4" type="noConversion"/>
  </si>
  <si>
    <t>收入总计</t>
    <phoneticPr fontId="4" type="noConversion"/>
  </si>
  <si>
    <t>支出总计</t>
    <phoneticPr fontId="4" type="noConversion"/>
  </si>
  <si>
    <t>陆丰市2022年国有资本经营预算调整表（草案）</t>
    <phoneticPr fontId="4" type="noConversion"/>
  </si>
  <si>
    <t>陆丰市2022年一般公共预算调整表（草案）</t>
    <phoneticPr fontId="4" type="noConversion"/>
  </si>
  <si>
    <r>
      <t>附表</t>
    </r>
    <r>
      <rPr>
        <sz val="12"/>
        <rFont val="Times New Roman"/>
        <family val="1"/>
      </rPr>
      <t>2</t>
    </r>
    <r>
      <rPr>
        <sz val="12"/>
        <rFont val="宋体"/>
        <family val="3"/>
        <charset val="134"/>
      </rPr>
      <t xml:space="preserve">  </t>
    </r>
    <r>
      <rPr>
        <sz val="12"/>
        <rFont val="Times New Roman"/>
        <family val="1"/>
      </rPr>
      <t xml:space="preserve">                                                   </t>
    </r>
    <phoneticPr fontId="4" type="noConversion"/>
  </si>
  <si>
    <t xml:space="preserve">附表3  </t>
    <phoneticPr fontId="4" type="noConversion"/>
  </si>
  <si>
    <t>附表4</t>
    <phoneticPr fontId="4" type="noConversion"/>
  </si>
  <si>
    <t>陆丰市进站路和新324国道升级改造工程</t>
    <phoneticPr fontId="24" type="noConversion"/>
  </si>
  <si>
    <t>陆丰市甲港公路配套工程</t>
    <phoneticPr fontId="24" type="noConversion"/>
  </si>
  <si>
    <t>国道228线甲子至南塘段改建工程</t>
    <phoneticPr fontId="24" type="noConversion"/>
  </si>
  <si>
    <t>陆丰市新响等9宗小型水库除险加固工程及运行管护</t>
    <phoneticPr fontId="24" type="noConversion"/>
  </si>
  <si>
    <t>陆丰市乡村振兴人居环境提升建设工程</t>
    <phoneticPr fontId="24" type="noConversion"/>
  </si>
  <si>
    <t>陆丰市螺河水闸重建工程</t>
    <phoneticPr fontId="24" type="noConversion"/>
  </si>
  <si>
    <t>陆丰市螺河至碣石引水工程</t>
    <phoneticPr fontId="24" type="noConversion"/>
  </si>
  <si>
    <t>陆丰市人民医院传染病区建设项目</t>
    <phoneticPr fontId="24" type="noConversion"/>
  </si>
  <si>
    <t>陆丰市中医医院医疗工程建设项目</t>
    <phoneticPr fontId="24" type="noConversion"/>
  </si>
  <si>
    <t>陆丰市第四人民医院（陆丰市精神病医院）建设项目</t>
    <phoneticPr fontId="24" type="noConversion"/>
  </si>
  <si>
    <t>陆丰市高级技工学校新建项目</t>
    <phoneticPr fontId="24" type="noConversion"/>
  </si>
  <si>
    <t>陆丰市颐养园</t>
    <phoneticPr fontId="24" type="noConversion"/>
  </si>
  <si>
    <t>陆丰市龙山中学新校 区</t>
    <phoneticPr fontId="24" type="noConversion"/>
  </si>
  <si>
    <t>陆丰市林启恩纪念中学现代化综合大楼及学校配套设施提质升级工程</t>
    <phoneticPr fontId="24" type="noConversion"/>
  </si>
  <si>
    <t>陆丰市三甲地区工业园区基础设施项 目</t>
    <phoneticPr fontId="24" type="noConversion"/>
  </si>
  <si>
    <t>星都经济开发区产业园区基础设施配套工程</t>
    <phoneticPr fontId="24" type="noConversion"/>
  </si>
  <si>
    <t>陆丰市东溪河（陆丰段）流域综合整治工程</t>
    <phoneticPr fontId="24" type="noConversion"/>
  </si>
  <si>
    <t>陆丰市乌坎河流域河道综合治理工程</t>
    <phoneticPr fontId="24" type="noConversion"/>
  </si>
  <si>
    <t>陆丰市碣石海工基地（二期）项目</t>
    <phoneticPr fontId="24" type="noConversion"/>
  </si>
  <si>
    <t>陆丰市城东街道至陂洋区域停车设施及道路升级改造工程</t>
    <phoneticPr fontId="24" type="noConversion"/>
  </si>
  <si>
    <t>陆丰东海经济开发区产业园区二期基础设施配套建设项目</t>
    <phoneticPr fontId="24" type="noConversion"/>
  </si>
  <si>
    <t>陆丰市高质量推进农村生活污水治理项目</t>
    <phoneticPr fontId="24" type="noConversion"/>
  </si>
  <si>
    <t>陆丰市东海镇老旧小区综合改造项目</t>
    <phoneticPr fontId="24" type="noConversion"/>
  </si>
  <si>
    <t>陆丰市乌坎滨海旅游环境综合整治项目</t>
    <phoneticPr fontId="24" type="noConversion"/>
  </si>
  <si>
    <t>陆丰市龙潭灌区续建配套与节水改造工程</t>
    <phoneticPr fontId="24" type="noConversion"/>
  </si>
  <si>
    <t>陆丰市医疗卫生整体配套提升项目</t>
    <phoneticPr fontId="24" type="noConversion"/>
  </si>
  <si>
    <t>陆丰市冷链物资仓库新建项目</t>
    <phoneticPr fontId="24" type="noConversion"/>
  </si>
  <si>
    <t>陆丰市职业技术学校等3所职校实训配套设施及碣石新安职业技术学校教学楼建设工程项目</t>
    <phoneticPr fontId="24" type="noConversion"/>
  </si>
  <si>
    <t>陆丰市行政新区幼儿园建设项目</t>
    <phoneticPr fontId="24" type="noConversion"/>
  </si>
  <si>
    <t>陆丰市第二职业技术学校新建产教融合大楼、学生宿舍楼、大礼堂（兼容艺术楼）项目</t>
    <phoneticPr fontId="24" type="noConversion"/>
  </si>
  <si>
    <t>陆丰市八万河水环境综合整治工程</t>
    <phoneticPr fontId="24" type="noConversion"/>
  </si>
  <si>
    <t>陆丰市第一批中小河流治理工程</t>
    <phoneticPr fontId="24" type="noConversion"/>
  </si>
  <si>
    <t>陆丰市螺河（陆丰段）流域水环境综合整治工程</t>
    <phoneticPr fontId="24" type="noConversion"/>
  </si>
  <si>
    <t>陆丰市职业艺体特色教育提质升级项目</t>
  </si>
  <si>
    <t>陆丰市水利工程建设管理中心</t>
    <phoneticPr fontId="24" type="noConversion"/>
  </si>
  <si>
    <t>陆丰市城乡供水有限公司</t>
    <phoneticPr fontId="24" type="noConversion"/>
  </si>
  <si>
    <t>陆丰市卫生健康局</t>
    <phoneticPr fontId="24" type="noConversion"/>
  </si>
  <si>
    <t>陆丰市中医医院</t>
  </si>
  <si>
    <t>陆丰市人力资源和社会保障局</t>
  </si>
  <si>
    <t>陆丰市林启恩纪念中学</t>
    <phoneticPr fontId="24" type="noConversion"/>
  </si>
  <si>
    <t>陆丰市市政建设投资有限公司</t>
    <phoneticPr fontId="24" type="noConversion"/>
  </si>
  <si>
    <t>广东汕尾星都经济开发区</t>
    <phoneticPr fontId="24" type="noConversion"/>
  </si>
  <si>
    <t>广东汕尾星都经济开发区管委会</t>
    <phoneticPr fontId="24" type="noConversion"/>
  </si>
  <si>
    <t>陆丰市碣石临港工业园开发有限公司</t>
    <phoneticPr fontId="24" type="noConversion"/>
  </si>
  <si>
    <t>陆丰市科技工业和信息化局</t>
    <phoneticPr fontId="24" type="noConversion"/>
  </si>
  <si>
    <t>陆丰市公路事务中心</t>
  </si>
  <si>
    <t>陆丰市东海经济开发区</t>
    <phoneticPr fontId="24" type="noConversion"/>
  </si>
  <si>
    <t>陆丰市东海镇人民政府</t>
  </si>
  <si>
    <t>陆丰市龙潭灌区管理局</t>
  </si>
  <si>
    <t>陆丰市卫生健康局</t>
  </si>
  <si>
    <t>陆丰市粮食和物资储备局</t>
  </si>
  <si>
    <t>陆丰市发展和改革局</t>
  </si>
  <si>
    <t>八万镇人民政府</t>
    <phoneticPr fontId="24" type="noConversion"/>
  </si>
  <si>
    <t>备注</t>
    <phoneticPr fontId="24" type="noConversion"/>
  </si>
  <si>
    <t>陆丰市2022年政府性基金预算调整表（草案）</t>
    <phoneticPr fontId="4" type="noConversion"/>
  </si>
</sst>
</file>

<file path=xl/styles.xml><?xml version="1.0" encoding="utf-8"?>
<styleSheet xmlns="http://schemas.openxmlformats.org/spreadsheetml/2006/main">
  <numFmts count="7">
    <numFmt numFmtId="43" formatCode="_ * #,##0.00_ ;_ * \-#,##0.00_ ;_ * &quot;-&quot;??_ ;_ @_ "/>
    <numFmt numFmtId="176" formatCode="0.0_ "/>
    <numFmt numFmtId="177" formatCode="0;_쀀"/>
    <numFmt numFmtId="178" formatCode="0_ "/>
    <numFmt numFmtId="179" formatCode="#,##0.000000"/>
    <numFmt numFmtId="180" formatCode="#,##0.0000000"/>
    <numFmt numFmtId="181" formatCode="#,##0.000000_ "/>
  </numFmts>
  <fonts count="30">
    <font>
      <sz val="12"/>
      <name val="宋体"/>
      <charset val="134"/>
    </font>
    <font>
      <sz val="11"/>
      <color theme="1"/>
      <name val="宋体"/>
      <family val="2"/>
      <charset val="134"/>
      <scheme val="minor"/>
    </font>
    <font>
      <sz val="12"/>
      <name val="宋体"/>
      <family val="3"/>
      <charset val="134"/>
    </font>
    <font>
      <b/>
      <sz val="22"/>
      <name val="宋体"/>
      <family val="3"/>
      <charset val="134"/>
    </font>
    <font>
      <sz val="9"/>
      <name val="宋体"/>
      <family val="3"/>
      <charset val="134"/>
    </font>
    <font>
      <b/>
      <sz val="12"/>
      <name val="宋体"/>
      <family val="3"/>
      <charset val="134"/>
    </font>
    <font>
      <sz val="22"/>
      <name val="隶书"/>
      <family val="3"/>
      <charset val="134"/>
    </font>
    <font>
      <b/>
      <sz val="11"/>
      <name val="宋体"/>
      <family val="3"/>
      <charset val="134"/>
    </font>
    <font>
      <sz val="12"/>
      <name val="幼圆"/>
      <family val="3"/>
      <charset val="134"/>
    </font>
    <font>
      <sz val="12"/>
      <name val="Times New Roman"/>
      <family val="1"/>
    </font>
    <font>
      <sz val="14"/>
      <name val="宋体"/>
      <family val="3"/>
      <charset val="134"/>
    </font>
    <font>
      <sz val="12"/>
      <name val="宋体"/>
      <family val="3"/>
      <charset val="134"/>
    </font>
    <font>
      <sz val="11"/>
      <name val="宋体"/>
      <family val="3"/>
      <charset val="134"/>
    </font>
    <font>
      <b/>
      <sz val="10"/>
      <name val="宋体"/>
      <family val="3"/>
      <charset val="134"/>
    </font>
    <font>
      <sz val="10"/>
      <name val="宋体"/>
      <family val="3"/>
      <charset val="134"/>
    </font>
    <font>
      <sz val="11"/>
      <color theme="1"/>
      <name val="宋体"/>
      <family val="3"/>
      <charset val="134"/>
      <scheme val="minor"/>
    </font>
    <font>
      <sz val="9"/>
      <name val="宋体"/>
      <family val="3"/>
      <charset val="134"/>
    </font>
    <font>
      <sz val="18"/>
      <name val="宋体"/>
      <family val="3"/>
      <charset val="134"/>
    </font>
    <font>
      <b/>
      <sz val="28"/>
      <name val="宋体"/>
      <family val="3"/>
      <charset val="134"/>
    </font>
    <font>
      <b/>
      <sz val="18"/>
      <name val="宋体"/>
      <family val="3"/>
      <charset val="134"/>
    </font>
    <font>
      <b/>
      <sz val="10"/>
      <name val="Arial"/>
      <family val="2"/>
    </font>
    <font>
      <b/>
      <sz val="10"/>
      <name val="宋体"/>
      <family val="3"/>
      <charset val="134"/>
    </font>
    <font>
      <sz val="9"/>
      <name val="宋体"/>
      <family val="3"/>
      <charset val="134"/>
    </font>
    <font>
      <b/>
      <sz val="12"/>
      <name val="宋体"/>
      <family val="3"/>
      <charset val="134"/>
    </font>
    <font>
      <sz val="9"/>
      <name val="宋体"/>
      <family val="2"/>
      <charset val="134"/>
      <scheme val="minor"/>
    </font>
    <font>
      <b/>
      <sz val="11"/>
      <color theme="1"/>
      <name val="宋体"/>
      <family val="3"/>
      <charset val="134"/>
      <scheme val="minor"/>
    </font>
    <font>
      <sz val="11"/>
      <name val="宋体"/>
      <family val="3"/>
      <charset val="134"/>
      <scheme val="minor"/>
    </font>
    <font>
      <b/>
      <sz val="11"/>
      <name val="宋体"/>
      <family val="3"/>
      <charset val="134"/>
      <scheme val="minor"/>
    </font>
    <font>
      <sz val="12"/>
      <color theme="1"/>
      <name val="宋体"/>
      <family val="2"/>
      <charset val="134"/>
      <scheme val="minor"/>
    </font>
    <font>
      <b/>
      <sz val="22"/>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0" fontId="2" fillId="0" borderId="0"/>
    <xf numFmtId="0" fontId="2" fillId="0" borderId="0">
      <alignment vertical="center"/>
    </xf>
    <xf numFmtId="43" fontId="2" fillId="0" borderId="0" applyFont="0" applyFill="0" applyBorder="0" applyAlignment="0" applyProtection="0">
      <alignment vertical="center"/>
    </xf>
    <xf numFmtId="0" fontId="15" fillId="0" borderId="0">
      <alignment vertical="center"/>
    </xf>
    <xf numFmtId="0" fontId="11" fillId="0" borderId="0"/>
    <xf numFmtId="177" fontId="20" fillId="0" borderId="0" applyFont="0" applyFill="0" applyBorder="0" applyAlignment="0" applyProtection="0"/>
    <xf numFmtId="0" fontId="1" fillId="0" borderId="0">
      <alignment vertical="center"/>
    </xf>
  </cellStyleXfs>
  <cellXfs count="128">
    <xf numFmtId="0" fontId="0" fillId="0" borderId="0" xfId="0"/>
    <xf numFmtId="0" fontId="0" fillId="0" borderId="0" xfId="0" applyFill="1"/>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3" xfId="0" applyFont="1" applyFill="1" applyBorder="1" applyAlignment="1">
      <alignment vertical="center"/>
    </xf>
    <xf numFmtId="0" fontId="5" fillId="0" borderId="3" xfId="0" applyFont="1" applyFill="1" applyBorder="1" applyAlignment="1">
      <alignment vertical="center"/>
    </xf>
    <xf numFmtId="0" fontId="2" fillId="0" borderId="3" xfId="0" applyFont="1" applyFill="1" applyBorder="1"/>
    <xf numFmtId="176" fontId="2" fillId="0" borderId="3" xfId="0" applyNumberFormat="1" applyFont="1" applyFill="1" applyBorder="1"/>
    <xf numFmtId="0" fontId="2" fillId="0" borderId="3" xfId="0" applyFont="1" applyFill="1" applyBorder="1" applyAlignment="1">
      <alignment vertical="center" wrapText="1"/>
    </xf>
    <xf numFmtId="0" fontId="0" fillId="0" borderId="3" xfId="0" applyFill="1" applyBorder="1"/>
    <xf numFmtId="0" fontId="4" fillId="0" borderId="0" xfId="0" applyFont="1" applyFill="1"/>
    <xf numFmtId="0" fontId="0" fillId="0" borderId="1" xfId="0" applyFill="1" applyBorder="1" applyAlignment="1">
      <alignment horizontal="left" vertical="center"/>
    </xf>
    <xf numFmtId="0" fontId="0" fillId="0" borderId="1" xfId="0"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2" borderId="4" xfId="0" applyFill="1" applyBorder="1" applyAlignment="1">
      <alignment horizontal="center"/>
    </xf>
    <xf numFmtId="0" fontId="0" fillId="2" borderId="8" xfId="0" applyFill="1" applyBorder="1" applyAlignment="1">
      <alignment horizontal="center"/>
    </xf>
    <xf numFmtId="0" fontId="9" fillId="2" borderId="6" xfId="0" applyFont="1" applyFill="1" applyBorder="1" applyAlignment="1">
      <alignment horizontal="center"/>
    </xf>
    <xf numFmtId="178" fontId="0" fillId="2" borderId="3" xfId="0" applyNumberFormat="1" applyFill="1" applyBorder="1" applyAlignment="1">
      <alignment horizontal="center" vertical="center" wrapText="1"/>
    </xf>
    <xf numFmtId="0" fontId="5" fillId="0" borderId="3" xfId="0" applyFont="1" applyBorder="1" applyAlignment="1">
      <alignment vertical="center"/>
    </xf>
    <xf numFmtId="0" fontId="5" fillId="2" borderId="3" xfId="0" applyFont="1" applyFill="1" applyBorder="1" applyAlignment="1">
      <alignment horizontal="left" vertical="center"/>
    </xf>
    <xf numFmtId="0" fontId="13" fillId="3" borderId="3" xfId="0" applyNumberFormat="1" applyFont="1" applyFill="1" applyBorder="1" applyAlignment="1" applyProtection="1">
      <alignment horizontal="left" vertical="center"/>
    </xf>
    <xf numFmtId="3" fontId="12" fillId="2" borderId="3" xfId="0" applyNumberFormat="1" applyFont="1" applyFill="1" applyBorder="1" applyAlignment="1" applyProtection="1">
      <alignment horizontal="right" vertical="center"/>
    </xf>
    <xf numFmtId="0" fontId="14" fillId="3" borderId="3" xfId="0" applyNumberFormat="1" applyFont="1" applyFill="1" applyBorder="1" applyAlignment="1" applyProtection="1">
      <alignment horizontal="left" vertical="center"/>
    </xf>
    <xf numFmtId="3" fontId="12" fillId="2" borderId="3" xfId="0" applyNumberFormat="1" applyFont="1" applyFill="1" applyBorder="1" applyAlignment="1">
      <alignment horizontal="right" vertical="center"/>
    </xf>
    <xf numFmtId="0" fontId="5" fillId="0" borderId="3" xfId="0" applyFont="1" applyBorder="1" applyAlignment="1">
      <alignment horizontal="center" vertical="center"/>
    </xf>
    <xf numFmtId="0" fontId="0" fillId="2" borderId="0" xfId="0" applyFill="1"/>
    <xf numFmtId="0" fontId="0" fillId="0" borderId="3" xfId="0" applyBorder="1" applyAlignment="1">
      <alignment vertical="center"/>
    </xf>
    <xf numFmtId="0" fontId="17" fillId="0" borderId="0" xfId="5" applyFont="1" applyAlignment="1">
      <alignment vertical="top"/>
    </xf>
    <xf numFmtId="0" fontId="11" fillId="0" borderId="0" xfId="5"/>
    <xf numFmtId="0" fontId="18" fillId="0" borderId="0" xfId="5" applyFont="1" applyAlignment="1">
      <alignment horizontal="center" vertical="center" wrapText="1"/>
    </xf>
    <xf numFmtId="0" fontId="18" fillId="0" borderId="0" xfId="5" applyFont="1" applyAlignment="1">
      <alignment horizontal="center" vertical="center"/>
    </xf>
    <xf numFmtId="0" fontId="19" fillId="0" borderId="0" xfId="5" applyFont="1" applyAlignment="1">
      <alignment horizontal="center"/>
    </xf>
    <xf numFmtId="0" fontId="21" fillId="2" borderId="3" xfId="0" applyNumberFormat="1" applyFont="1" applyFill="1" applyBorder="1" applyAlignment="1" applyProtection="1">
      <alignment horizontal="left" vertical="center"/>
    </xf>
    <xf numFmtId="0" fontId="21" fillId="2" borderId="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3" xfId="0" applyFont="1" applyFill="1" applyBorder="1" applyAlignment="1">
      <alignment horizontal="center" vertical="center" wrapText="1"/>
    </xf>
    <xf numFmtId="178" fontId="2" fillId="2" borderId="3" xfId="0" applyNumberFormat="1" applyFont="1" applyFill="1" applyBorder="1" applyAlignment="1">
      <alignment horizontal="center" vertical="center" wrapText="1"/>
    </xf>
    <xf numFmtId="0" fontId="8" fillId="0" borderId="3" xfId="0" applyFont="1" applyFill="1" applyBorder="1" applyAlignment="1">
      <alignment vertical="center" wrapText="1"/>
    </xf>
    <xf numFmtId="176" fontId="2" fillId="0" borderId="3" xfId="0" applyNumberFormat="1" applyFont="1" applyFill="1" applyBorder="1" applyAlignment="1">
      <alignment vertical="center" wrapText="1"/>
    </xf>
    <xf numFmtId="0" fontId="2"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0" fillId="0" borderId="3" xfId="0" applyFill="1" applyBorder="1" applyAlignment="1">
      <alignment horizontal="left" vertical="center" wrapText="1"/>
    </xf>
    <xf numFmtId="0" fontId="2" fillId="0" borderId="3" xfId="0" applyFont="1" applyFill="1" applyBorder="1" applyAlignment="1">
      <alignment horizontal="right" vertical="center" wrapText="1"/>
    </xf>
    <xf numFmtId="0" fontId="10" fillId="0" borderId="3" xfId="0" applyFont="1" applyFill="1" applyBorder="1" applyAlignment="1">
      <alignment horizontal="center" vertical="center" wrapText="1"/>
    </xf>
    <xf numFmtId="3" fontId="12" fillId="2" borderId="3" xfId="3" applyNumberFormat="1" applyFont="1" applyFill="1" applyBorder="1" applyAlignment="1">
      <alignment horizontal="right" vertical="center"/>
    </xf>
    <xf numFmtId="0" fontId="13" fillId="2" borderId="3" xfId="0" applyNumberFormat="1" applyFont="1" applyFill="1" applyBorder="1" applyAlignment="1" applyProtection="1">
      <alignment horizontal="left" vertical="center" wrapText="1"/>
    </xf>
    <xf numFmtId="0" fontId="5" fillId="2" borderId="3" xfId="0" applyNumberFormat="1" applyFont="1" applyFill="1" applyBorder="1" applyAlignment="1" applyProtection="1">
      <alignment horizontal="left" vertical="center"/>
    </xf>
    <xf numFmtId="3" fontId="12" fillId="2" borderId="3" xfId="0" applyNumberFormat="1" applyFont="1" applyFill="1" applyBorder="1" applyAlignment="1">
      <alignment vertical="center" wrapText="1"/>
    </xf>
    <xf numFmtId="3" fontId="12" fillId="2" borderId="3" xfId="0" applyNumberFormat="1" applyFont="1" applyFill="1" applyBorder="1" applyAlignment="1">
      <alignment vertical="center"/>
    </xf>
    <xf numFmtId="0" fontId="1" fillId="2" borderId="0" xfId="7" applyFill="1">
      <alignment vertical="center"/>
    </xf>
    <xf numFmtId="0" fontId="12" fillId="2" borderId="3" xfId="7" applyFont="1" applyFill="1" applyBorder="1" applyAlignment="1">
      <alignment horizontal="center" vertical="center" wrapText="1"/>
    </xf>
    <xf numFmtId="3" fontId="26" fillId="2" borderId="3" xfId="7" applyNumberFormat="1" applyFont="1" applyFill="1" applyBorder="1" applyAlignment="1">
      <alignment horizontal="right" vertical="center"/>
    </xf>
    <xf numFmtId="3" fontId="1" fillId="2" borderId="0" xfId="7" applyNumberFormat="1" applyFill="1">
      <alignment vertical="center"/>
    </xf>
    <xf numFmtId="0" fontId="25" fillId="2" borderId="0" xfId="7" applyFont="1" applyFill="1">
      <alignment vertical="center"/>
    </xf>
    <xf numFmtId="179" fontId="1" fillId="2" borderId="0" xfId="7" applyNumberFormat="1" applyFill="1">
      <alignment vertical="center"/>
    </xf>
    <xf numFmtId="180" fontId="1" fillId="2" borderId="0" xfId="7" applyNumberFormat="1" applyFill="1">
      <alignment vertical="center"/>
    </xf>
    <xf numFmtId="3" fontId="27" fillId="2" borderId="3" xfId="7" applyNumberFormat="1" applyFont="1" applyFill="1" applyBorder="1" applyAlignment="1">
      <alignment horizontal="right" vertical="center"/>
    </xf>
    <xf numFmtId="181" fontId="1" fillId="2" borderId="0" xfId="7" applyNumberFormat="1" applyFill="1">
      <alignment vertical="center"/>
    </xf>
    <xf numFmtId="0" fontId="2" fillId="2" borderId="1" xfId="7" applyNumberFormat="1" applyFont="1" applyFill="1" applyBorder="1" applyAlignment="1">
      <alignment vertical="center"/>
    </xf>
    <xf numFmtId="0" fontId="2" fillId="2" borderId="1" xfId="7" applyNumberFormat="1" applyFont="1" applyFill="1" applyBorder="1" applyAlignment="1">
      <alignment horizontal="right" vertical="center"/>
    </xf>
    <xf numFmtId="0" fontId="0" fillId="0" borderId="3" xfId="0" applyFill="1" applyBorder="1" applyAlignment="1">
      <alignment vertical="center"/>
    </xf>
    <xf numFmtId="0" fontId="2" fillId="0" borderId="3" xfId="0" applyFont="1" applyFill="1" applyBorder="1" applyAlignment="1">
      <alignment horizontal="right" vertical="center"/>
    </xf>
    <xf numFmtId="3" fontId="12" fillId="2" borderId="4" xfId="0" applyNumberFormat="1" applyFont="1" applyFill="1" applyBorder="1" applyAlignment="1">
      <alignment horizontal="right" vertical="center"/>
    </xf>
    <xf numFmtId="3" fontId="12" fillId="2" borderId="0" xfId="0" applyNumberFormat="1" applyFont="1" applyFill="1" applyBorder="1" applyAlignment="1">
      <alignment horizontal="right" vertical="center"/>
    </xf>
    <xf numFmtId="0" fontId="0" fillId="2" borderId="0" xfId="0" applyFill="1" applyBorder="1" applyAlignment="1">
      <alignment vertical="center" wrapText="1"/>
    </xf>
    <xf numFmtId="0" fontId="0" fillId="0" borderId="0" xfId="0" applyBorder="1"/>
    <xf numFmtId="0" fontId="5" fillId="0" borderId="4" xfId="0" applyFont="1" applyFill="1" applyBorder="1" applyAlignment="1">
      <alignment vertical="center"/>
    </xf>
    <xf numFmtId="3" fontId="12" fillId="2" borderId="4" xfId="0" applyNumberFormat="1" applyFont="1" applyFill="1" applyBorder="1" applyAlignment="1">
      <alignment vertical="center" wrapText="1"/>
    </xf>
    <xf numFmtId="0" fontId="23" fillId="2" borderId="4" xfId="0" applyFont="1" applyFill="1" applyBorder="1" applyAlignment="1">
      <alignment horizontal="left" vertical="center" wrapText="1"/>
    </xf>
    <xf numFmtId="3" fontId="12" fillId="2" borderId="4" xfId="0" applyNumberFormat="1" applyFont="1" applyFill="1" applyBorder="1" applyAlignment="1">
      <alignment vertical="center"/>
    </xf>
    <xf numFmtId="3" fontId="12" fillId="2" borderId="3" xfId="3" applyNumberFormat="1" applyFont="1" applyFill="1" applyBorder="1" applyAlignment="1">
      <alignment horizontal="right" vertical="center" wrapText="1"/>
    </xf>
    <xf numFmtId="3" fontId="12" fillId="2" borderId="3" xfId="0" applyNumberFormat="1" applyFont="1" applyFill="1" applyBorder="1" applyAlignment="1" applyProtection="1">
      <alignment horizontal="right" vertical="center" wrapText="1"/>
    </xf>
    <xf numFmtId="3" fontId="12" fillId="2" borderId="4" xfId="0" applyNumberFormat="1" applyFont="1" applyFill="1" applyBorder="1" applyAlignment="1" applyProtection="1">
      <alignment horizontal="right" vertical="center" wrapText="1"/>
    </xf>
    <xf numFmtId="3" fontId="12" fillId="2" borderId="0" xfId="0" applyNumberFormat="1" applyFont="1" applyFill="1" applyBorder="1" applyAlignment="1">
      <alignment horizontal="right" vertical="center" wrapText="1"/>
    </xf>
    <xf numFmtId="0" fontId="2" fillId="2" borderId="0" xfId="1" applyFill="1"/>
    <xf numFmtId="0" fontId="12" fillId="2" borderId="4" xfId="1" applyNumberFormat="1" applyFont="1" applyFill="1" applyBorder="1" applyAlignment="1" applyProtection="1">
      <alignment vertical="center" wrapText="1"/>
    </xf>
    <xf numFmtId="3" fontId="12" fillId="2" borderId="3" xfId="1" applyNumberFormat="1" applyFont="1" applyFill="1" applyBorder="1" applyAlignment="1" applyProtection="1">
      <alignment horizontal="right" vertical="center" wrapText="1"/>
    </xf>
    <xf numFmtId="3" fontId="12" fillId="2" borderId="3" xfId="1" applyNumberFormat="1" applyFont="1" applyFill="1" applyBorder="1" applyAlignment="1" applyProtection="1">
      <alignment horizontal="left" vertical="center" wrapText="1"/>
    </xf>
    <xf numFmtId="0" fontId="2" fillId="2" borderId="0" xfId="1" applyFill="1" applyAlignment="1">
      <alignment vertical="center" wrapText="1"/>
    </xf>
    <xf numFmtId="0" fontId="12" fillId="2" borderId="3" xfId="1" applyNumberFormat="1" applyFont="1" applyFill="1" applyBorder="1" applyAlignment="1" applyProtection="1">
      <alignment vertical="center" wrapText="1"/>
    </xf>
    <xf numFmtId="3" fontId="12" fillId="2" borderId="3" xfId="1" applyNumberFormat="1" applyFont="1" applyFill="1" applyBorder="1" applyAlignment="1" applyProtection="1">
      <alignment vertical="center" wrapText="1"/>
    </xf>
    <xf numFmtId="0" fontId="12" fillId="2" borderId="3" xfId="1" applyNumberFormat="1" applyFont="1" applyFill="1" applyBorder="1" applyAlignment="1" applyProtection="1">
      <alignment horizontal="center" vertical="center" wrapText="1"/>
    </xf>
    <xf numFmtId="0" fontId="2" fillId="0" borderId="1" xfId="0" applyFont="1" applyBorder="1" applyAlignment="1">
      <alignment horizontal="left" vertical="center" wrapText="1"/>
    </xf>
    <xf numFmtId="0" fontId="14" fillId="2" borderId="1" xfId="1" applyNumberFormat="1" applyFont="1" applyFill="1" applyBorder="1" applyAlignment="1" applyProtection="1">
      <alignment vertical="center"/>
    </xf>
    <xf numFmtId="0" fontId="2" fillId="2" borderId="1" xfId="1" applyNumberFormat="1" applyFont="1" applyFill="1" applyBorder="1" applyAlignment="1" applyProtection="1">
      <alignment vertical="center"/>
    </xf>
    <xf numFmtId="0" fontId="28" fillId="2" borderId="0" xfId="7" applyFont="1" applyFill="1">
      <alignment vertical="center"/>
    </xf>
    <xf numFmtId="0" fontId="15"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 fillId="2" borderId="1" xfId="1" applyNumberFormat="1" applyFont="1" applyFill="1" applyBorder="1" applyAlignment="1" applyProtection="1">
      <alignment horizontal="righ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58" fontId="0" fillId="0" borderId="4" xfId="0" applyNumberFormat="1" applyFill="1" applyBorder="1" applyAlignment="1">
      <alignment horizontal="center" vertical="center" wrapText="1"/>
    </xf>
    <xf numFmtId="58" fontId="0" fillId="0" borderId="6" xfId="0" applyNumberFormat="1" applyFill="1" applyBorder="1" applyAlignment="1">
      <alignment horizontal="center" vertical="center" wrapText="1"/>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1" xfId="0" applyFont="1" applyFill="1" applyBorder="1" applyAlignment="1">
      <alignment horizontal="right"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58" fontId="2"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29" fillId="0" borderId="0" xfId="0" applyFont="1" applyAlignment="1">
      <alignment horizontal="center" vertical="center"/>
    </xf>
    <xf numFmtId="0" fontId="0" fillId="0" borderId="3" xfId="0" applyBorder="1" applyAlignment="1">
      <alignment horizontal="center" vertical="center"/>
    </xf>
    <xf numFmtId="178" fontId="2" fillId="2" borderId="3"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3" xfId="0" applyFill="1" applyBorder="1" applyAlignment="1">
      <alignment horizontal="center" vertical="center" wrapText="1"/>
    </xf>
    <xf numFmtId="178" fontId="11" fillId="2" borderId="3" xfId="0" applyNumberFormat="1" applyFont="1" applyFill="1" applyBorder="1" applyAlignment="1">
      <alignment horizontal="center" vertical="center" wrapText="1"/>
    </xf>
    <xf numFmtId="0" fontId="5" fillId="4" borderId="3" xfId="1" applyNumberFormat="1" applyFont="1" applyFill="1" applyBorder="1" applyAlignment="1" applyProtection="1">
      <alignment horizontal="center" vertical="center" wrapText="1"/>
    </xf>
    <xf numFmtId="0" fontId="5" fillId="2" borderId="3" xfId="1" applyNumberFormat="1" applyFont="1" applyFill="1" applyBorder="1" applyAlignment="1" applyProtection="1">
      <alignment horizontal="center" vertical="center" wrapText="1"/>
    </xf>
    <xf numFmtId="0" fontId="3" fillId="2" borderId="0" xfId="1" applyNumberFormat="1" applyFont="1" applyFill="1" applyAlignment="1" applyProtection="1">
      <alignment horizontal="center" vertical="center"/>
    </xf>
    <xf numFmtId="0" fontId="14" fillId="2" borderId="0" xfId="1" applyNumberFormat="1" applyFont="1" applyFill="1" applyAlignment="1" applyProtection="1">
      <alignment horizontal="right" vertical="center"/>
    </xf>
    <xf numFmtId="0" fontId="5" fillId="2" borderId="4" xfId="1" applyNumberFormat="1" applyFont="1" applyFill="1" applyBorder="1" applyAlignment="1" applyProtection="1">
      <alignment horizontal="center" vertical="center"/>
    </xf>
    <xf numFmtId="0" fontId="5" fillId="2" borderId="6" xfId="1" applyNumberFormat="1" applyFont="1" applyFill="1" applyBorder="1" applyAlignment="1" applyProtection="1">
      <alignment horizontal="center" vertical="center"/>
    </xf>
    <xf numFmtId="0" fontId="5" fillId="2" borderId="2" xfId="1" applyNumberFormat="1" applyFont="1" applyFill="1" applyBorder="1" applyAlignment="1" applyProtection="1">
      <alignment horizontal="center" vertical="center"/>
    </xf>
    <xf numFmtId="0" fontId="5" fillId="2" borderId="5" xfId="1" applyNumberFormat="1" applyFont="1" applyFill="1" applyBorder="1" applyAlignment="1" applyProtection="1">
      <alignment horizontal="center" vertical="center"/>
    </xf>
    <xf numFmtId="0" fontId="27" fillId="2" borderId="3" xfId="7" applyFont="1" applyFill="1" applyBorder="1" applyAlignment="1">
      <alignment horizontal="center" vertical="center"/>
    </xf>
    <xf numFmtId="0" fontId="5" fillId="2" borderId="4" xfId="7" applyFont="1" applyFill="1" applyBorder="1" applyAlignment="1">
      <alignment horizontal="center" vertical="center" wrapText="1"/>
    </xf>
    <xf numFmtId="0" fontId="5" fillId="2" borderId="6" xfId="7" applyFont="1" applyFill="1" applyBorder="1" applyAlignment="1">
      <alignment horizontal="center" vertical="center" wrapText="1"/>
    </xf>
    <xf numFmtId="0" fontId="3" fillId="2" borderId="0" xfId="7" applyFont="1" applyFill="1" applyBorder="1" applyAlignment="1">
      <alignment horizontal="center" vertical="center" wrapText="1"/>
    </xf>
    <xf numFmtId="0" fontId="25" fillId="2" borderId="3" xfId="7" applyFont="1" applyFill="1" applyBorder="1" applyAlignment="1">
      <alignment horizontal="center" vertical="center"/>
    </xf>
    <xf numFmtId="0" fontId="5" fillId="2" borderId="3" xfId="7" applyFont="1" applyFill="1" applyBorder="1" applyAlignment="1">
      <alignment horizontal="center" vertical="center" wrapText="1"/>
    </xf>
  </cellXfs>
  <cellStyles count="8">
    <cellStyle name="常规" xfId="0" builtinId="0"/>
    <cellStyle name="常规 2" xfId="1"/>
    <cellStyle name="常规 3" xfId="2"/>
    <cellStyle name="常规 4" xfId="4"/>
    <cellStyle name="常规 5" xfId="5"/>
    <cellStyle name="常规 6" xfId="7"/>
    <cellStyle name="千位分隔" xfId="3" builtinId="3"/>
    <cellStyle name="千位分隔 2" xfId="6"/>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6"/>
  <sheetViews>
    <sheetView topLeftCell="A2" workbookViewId="0">
      <selection activeCell="A9" sqref="A9"/>
    </sheetView>
  </sheetViews>
  <sheetFormatPr defaultRowHeight="14.25"/>
  <cols>
    <col min="1" max="1" width="119.75" style="29" customWidth="1"/>
    <col min="2" max="16384" width="9" style="29"/>
  </cols>
  <sheetData>
    <row r="1" spans="1:1" ht="58.5" customHeight="1">
      <c r="A1" s="28"/>
    </row>
    <row r="2" spans="1:1" ht="62.25" customHeight="1">
      <c r="A2" s="30"/>
    </row>
    <row r="3" spans="1:1" ht="78.75" customHeight="1">
      <c r="A3" s="31" t="s">
        <v>136</v>
      </c>
    </row>
    <row r="4" spans="1:1" ht="75.75" customHeight="1"/>
    <row r="5" spans="1:1" ht="37.5" customHeight="1">
      <c r="A5" s="32" t="s">
        <v>83</v>
      </c>
    </row>
    <row r="6" spans="1:1" ht="56.25" customHeight="1">
      <c r="A6" s="32" t="s">
        <v>137</v>
      </c>
    </row>
  </sheetData>
  <phoneticPr fontId="16" type="noConversion"/>
  <printOptions horizontalCentered="1"/>
  <pageMargins left="0.74803149606299213" right="0.74803149606299213" top="0.77"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M175"/>
  <sheetViews>
    <sheetView workbookViewId="0">
      <selection sqref="A1:L1"/>
    </sheetView>
  </sheetViews>
  <sheetFormatPr defaultRowHeight="14.25"/>
  <cols>
    <col min="1" max="1" width="51.625" style="1" customWidth="1"/>
    <col min="2" max="3" width="9.875" style="1" customWidth="1"/>
    <col min="4" max="4" width="10" style="1" customWidth="1"/>
    <col min="5" max="5" width="8.875" style="1" hidden="1" customWidth="1"/>
    <col min="6" max="6" width="7.25" style="1" hidden="1" customWidth="1"/>
    <col min="7" max="7" width="51.75" style="1" customWidth="1"/>
    <col min="8" max="9" width="9.75" style="1" customWidth="1"/>
    <col min="10" max="10" width="10.25" style="1" customWidth="1"/>
    <col min="11" max="11" width="9" style="1" hidden="1" customWidth="1"/>
    <col min="12" max="12" width="8.125" style="1" hidden="1" customWidth="1"/>
    <col min="13" max="13" width="10.125" style="1" customWidth="1"/>
    <col min="14" max="14" width="14.75" style="1" customWidth="1"/>
    <col min="15" max="16384" width="9" style="1"/>
  </cols>
  <sheetData>
    <row r="1" spans="1:12" ht="36.75" customHeight="1">
      <c r="A1" s="97" t="s">
        <v>165</v>
      </c>
      <c r="B1" s="97"/>
      <c r="C1" s="97"/>
      <c r="D1" s="97"/>
      <c r="E1" s="97"/>
      <c r="F1" s="97"/>
      <c r="G1" s="97"/>
      <c r="H1" s="97"/>
      <c r="I1" s="97"/>
      <c r="J1" s="97"/>
      <c r="K1" s="97"/>
      <c r="L1" s="98"/>
    </row>
    <row r="2" spans="1:12" ht="20.25" customHeight="1">
      <c r="A2" s="11" t="s">
        <v>53</v>
      </c>
      <c r="B2" s="2"/>
      <c r="C2" s="2"/>
      <c r="D2" s="2"/>
      <c r="E2" s="2"/>
      <c r="F2" s="2"/>
      <c r="G2" s="2"/>
      <c r="H2" s="2"/>
      <c r="I2" s="2"/>
      <c r="J2" s="3" t="s">
        <v>0</v>
      </c>
      <c r="K2" s="99" t="s">
        <v>0</v>
      </c>
      <c r="L2" s="99"/>
    </row>
    <row r="3" spans="1:12" ht="21.95" customHeight="1">
      <c r="A3" s="100" t="s">
        <v>1</v>
      </c>
      <c r="B3" s="102" t="s">
        <v>108</v>
      </c>
      <c r="C3" s="95" t="s">
        <v>49</v>
      </c>
      <c r="D3" s="102" t="s">
        <v>109</v>
      </c>
      <c r="E3" s="92" t="s">
        <v>2</v>
      </c>
      <c r="F3" s="93" t="s">
        <v>3</v>
      </c>
      <c r="G3" s="103" t="s">
        <v>4</v>
      </c>
      <c r="H3" s="102" t="s">
        <v>108</v>
      </c>
      <c r="I3" s="95" t="s">
        <v>49</v>
      </c>
      <c r="J3" s="102" t="s">
        <v>109</v>
      </c>
      <c r="K3" s="92" t="s">
        <v>2</v>
      </c>
      <c r="L3" s="93" t="s">
        <v>3</v>
      </c>
    </row>
    <row r="4" spans="1:12" ht="21.95" customHeight="1">
      <c r="A4" s="101"/>
      <c r="B4" s="94"/>
      <c r="C4" s="96"/>
      <c r="D4" s="94"/>
      <c r="E4" s="92"/>
      <c r="F4" s="94"/>
      <c r="G4" s="103"/>
      <c r="H4" s="94"/>
      <c r="I4" s="96"/>
      <c r="J4" s="94"/>
      <c r="K4" s="92"/>
      <c r="L4" s="94"/>
    </row>
    <row r="5" spans="1:12" ht="20.100000000000001" customHeight="1">
      <c r="A5" s="38" t="s">
        <v>5</v>
      </c>
      <c r="B5" s="4">
        <f>B6+B7</f>
        <v>113975</v>
      </c>
      <c r="C5" s="4">
        <f t="shared" ref="C5:D5" si="0">C6+C7</f>
        <v>0</v>
      </c>
      <c r="D5" s="4">
        <f t="shared" si="0"/>
        <v>113975</v>
      </c>
      <c r="E5" s="8">
        <f>D5-B5</f>
        <v>0</v>
      </c>
      <c r="F5" s="39">
        <f>E5/B5*100</f>
        <v>0</v>
      </c>
      <c r="G5" s="40" t="s">
        <v>6</v>
      </c>
      <c r="H5" s="5">
        <f>H6+H7</f>
        <v>915704</v>
      </c>
      <c r="I5" s="41"/>
      <c r="J5" s="5">
        <f>J6+J7</f>
        <v>915704</v>
      </c>
      <c r="K5" s="6"/>
      <c r="L5" s="7"/>
    </row>
    <row r="6" spans="1:12" ht="20.100000000000001" customHeight="1">
      <c r="A6" s="38" t="s">
        <v>51</v>
      </c>
      <c r="B6" s="4">
        <v>62550</v>
      </c>
      <c r="C6" s="8">
        <v>-18775</v>
      </c>
      <c r="D6" s="8">
        <f t="shared" ref="D6:D29" si="1">B6+C6</f>
        <v>43775</v>
      </c>
      <c r="E6" s="8"/>
      <c r="F6" s="39"/>
      <c r="G6" s="40" t="s">
        <v>8</v>
      </c>
      <c r="H6" s="5">
        <v>569697</v>
      </c>
      <c r="I6" s="41"/>
      <c r="J6" s="5">
        <v>569697</v>
      </c>
      <c r="K6" s="6"/>
      <c r="L6" s="7"/>
    </row>
    <row r="7" spans="1:12" ht="20.100000000000001" customHeight="1">
      <c r="A7" s="38" t="s">
        <v>52</v>
      </c>
      <c r="B7" s="4">
        <v>51425</v>
      </c>
      <c r="C7" s="8">
        <v>18775</v>
      </c>
      <c r="D7" s="8">
        <f t="shared" si="1"/>
        <v>70200</v>
      </c>
      <c r="E7" s="8"/>
      <c r="F7" s="39"/>
      <c r="G7" s="8" t="s">
        <v>10</v>
      </c>
      <c r="H7" s="5">
        <f>346007</f>
        <v>346007</v>
      </c>
      <c r="I7" s="41"/>
      <c r="J7" s="5">
        <f>346007</f>
        <v>346007</v>
      </c>
      <c r="K7" s="6"/>
      <c r="L7" s="7"/>
    </row>
    <row r="8" spans="1:12" ht="20.100000000000001" customHeight="1">
      <c r="A8" s="38" t="s">
        <v>7</v>
      </c>
      <c r="B8" s="4">
        <f>SUM(B9,B17)</f>
        <v>560055</v>
      </c>
      <c r="C8" s="8">
        <f>SUM(C9,C17)</f>
        <v>70000</v>
      </c>
      <c r="D8" s="8">
        <f t="shared" si="1"/>
        <v>630055</v>
      </c>
      <c r="E8" s="8"/>
      <c r="F8" s="39"/>
      <c r="G8" s="8" t="s">
        <v>12</v>
      </c>
      <c r="H8" s="4">
        <f>SUM(H9:H11)</f>
        <v>28878</v>
      </c>
      <c r="I8" s="8"/>
      <c r="J8" s="4">
        <f>SUM(J9:J11)</f>
        <v>28878</v>
      </c>
      <c r="K8" s="6"/>
      <c r="L8" s="7"/>
    </row>
    <row r="9" spans="1:12" ht="20.100000000000001" customHeight="1">
      <c r="A9" s="38" t="s">
        <v>9</v>
      </c>
      <c r="B9" s="4">
        <f>SUM(B10:B16)</f>
        <v>220055</v>
      </c>
      <c r="C9" s="8">
        <f>SUM(C10:C16)</f>
        <v>70000</v>
      </c>
      <c r="D9" s="8">
        <f t="shared" si="1"/>
        <v>290055</v>
      </c>
      <c r="E9" s="8">
        <f t="shared" ref="E9:E16" si="2">D9-B9</f>
        <v>70000</v>
      </c>
      <c r="F9" s="39">
        <f>E9/B9*100</f>
        <v>31.810229260866603</v>
      </c>
      <c r="G9" s="42" t="s">
        <v>14</v>
      </c>
      <c r="H9" s="4">
        <v>25821</v>
      </c>
      <c r="I9" s="8"/>
      <c r="J9" s="4">
        <v>25821</v>
      </c>
      <c r="K9" s="6"/>
      <c r="L9" s="7"/>
    </row>
    <row r="10" spans="1:12" ht="20.100000000000001" customHeight="1">
      <c r="A10" s="38" t="s">
        <v>11</v>
      </c>
      <c r="B10" s="4">
        <v>10181</v>
      </c>
      <c r="C10" s="8"/>
      <c r="D10" s="8">
        <f t="shared" si="1"/>
        <v>10181</v>
      </c>
      <c r="E10" s="8">
        <f t="shared" si="2"/>
        <v>0</v>
      </c>
      <c r="F10" s="39"/>
      <c r="G10" s="8" t="s">
        <v>16</v>
      </c>
      <c r="H10" s="4"/>
      <c r="I10" s="8"/>
      <c r="J10" s="4"/>
      <c r="K10" s="6"/>
      <c r="L10" s="7"/>
    </row>
    <row r="11" spans="1:12" ht="20.100000000000001" customHeight="1">
      <c r="A11" s="8" t="s">
        <v>13</v>
      </c>
      <c r="B11" s="4">
        <v>105063</v>
      </c>
      <c r="C11" s="8"/>
      <c r="D11" s="8">
        <f t="shared" si="1"/>
        <v>105063</v>
      </c>
      <c r="E11" s="8">
        <f t="shared" si="2"/>
        <v>0</v>
      </c>
      <c r="F11" s="39">
        <f t="shared" ref="F11:F16" si="3">E11/B11*100</f>
        <v>0</v>
      </c>
      <c r="G11" s="8" t="s">
        <v>18</v>
      </c>
      <c r="H11" s="4">
        <v>3057</v>
      </c>
      <c r="I11" s="8"/>
      <c r="J11" s="4">
        <v>3057</v>
      </c>
      <c r="K11" s="6"/>
      <c r="L11" s="7"/>
    </row>
    <row r="12" spans="1:12" ht="20.100000000000001" customHeight="1">
      <c r="A12" s="8" t="s">
        <v>15</v>
      </c>
      <c r="B12" s="4">
        <v>70541</v>
      </c>
      <c r="C12" s="8"/>
      <c r="D12" s="8">
        <f t="shared" si="1"/>
        <v>70541</v>
      </c>
      <c r="E12" s="8"/>
      <c r="F12" s="39"/>
      <c r="G12" s="8" t="s">
        <v>20</v>
      </c>
      <c r="H12" s="4">
        <v>1603</v>
      </c>
      <c r="I12" s="8"/>
      <c r="J12" s="4">
        <v>1603</v>
      </c>
      <c r="K12" s="6"/>
      <c r="L12" s="7"/>
    </row>
    <row r="13" spans="1:12" ht="20.100000000000001" customHeight="1">
      <c r="A13" s="8" t="s">
        <v>17</v>
      </c>
      <c r="B13" s="4">
        <v>14349</v>
      </c>
      <c r="C13" s="8"/>
      <c r="D13" s="8">
        <f t="shared" si="1"/>
        <v>14349</v>
      </c>
      <c r="E13" s="8">
        <f t="shared" si="2"/>
        <v>0</v>
      </c>
      <c r="F13" s="39">
        <f t="shared" si="3"/>
        <v>0</v>
      </c>
      <c r="G13" s="8" t="s">
        <v>21</v>
      </c>
      <c r="H13" s="4"/>
      <c r="I13" s="8"/>
      <c r="J13" s="4"/>
      <c r="K13" s="6"/>
      <c r="L13" s="7"/>
    </row>
    <row r="14" spans="1:12" ht="20.100000000000001" customHeight="1">
      <c r="A14" s="38" t="s">
        <v>19</v>
      </c>
      <c r="B14" s="4">
        <v>4408</v>
      </c>
      <c r="C14" s="8"/>
      <c r="D14" s="8">
        <f t="shared" si="1"/>
        <v>4408</v>
      </c>
      <c r="E14" s="8">
        <f t="shared" si="2"/>
        <v>0</v>
      </c>
      <c r="F14" s="39">
        <f t="shared" si="3"/>
        <v>0</v>
      </c>
      <c r="G14" s="43" t="s">
        <v>22</v>
      </c>
      <c r="H14" s="4">
        <v>1562</v>
      </c>
      <c r="I14" s="8"/>
      <c r="J14" s="4">
        <v>1562</v>
      </c>
      <c r="K14" s="6"/>
      <c r="L14" s="7"/>
    </row>
    <row r="15" spans="1:12" ht="20.100000000000001" customHeight="1">
      <c r="A15" s="38" t="s">
        <v>50</v>
      </c>
      <c r="B15" s="4">
        <f>15513</f>
        <v>15513</v>
      </c>
      <c r="C15" s="8"/>
      <c r="D15" s="8">
        <f t="shared" si="1"/>
        <v>15513</v>
      </c>
      <c r="E15" s="8">
        <f t="shared" si="2"/>
        <v>0</v>
      </c>
      <c r="F15" s="39">
        <f t="shared" si="3"/>
        <v>0</v>
      </c>
      <c r="G15" s="8"/>
      <c r="H15" s="4"/>
      <c r="I15" s="8"/>
      <c r="J15" s="4"/>
      <c r="K15" s="6"/>
      <c r="L15" s="7"/>
    </row>
    <row r="16" spans="1:12" ht="20.100000000000001" customHeight="1">
      <c r="A16" s="38" t="s">
        <v>139</v>
      </c>
      <c r="B16" s="4"/>
      <c r="C16" s="8">
        <v>70000</v>
      </c>
      <c r="D16" s="8">
        <f t="shared" si="1"/>
        <v>70000</v>
      </c>
      <c r="E16" s="8">
        <f t="shared" si="2"/>
        <v>70000</v>
      </c>
      <c r="F16" s="39" t="e">
        <f t="shared" si="3"/>
        <v>#DIV/0!</v>
      </c>
      <c r="G16" s="43"/>
      <c r="H16" s="4"/>
      <c r="I16" s="8"/>
      <c r="J16" s="4"/>
      <c r="K16" s="6"/>
      <c r="L16" s="7"/>
    </row>
    <row r="17" spans="1:12" ht="20.100000000000001" customHeight="1">
      <c r="A17" s="38" t="s">
        <v>23</v>
      </c>
      <c r="B17" s="4">
        <v>340000</v>
      </c>
      <c r="C17" s="8"/>
      <c r="D17" s="8">
        <f t="shared" si="1"/>
        <v>340000</v>
      </c>
      <c r="E17" s="8"/>
      <c r="F17" s="39"/>
      <c r="G17" s="8"/>
      <c r="H17" s="4"/>
      <c r="I17" s="8"/>
      <c r="J17" s="4"/>
      <c r="K17" s="9"/>
      <c r="L17" s="9"/>
    </row>
    <row r="18" spans="1:12" ht="20.100000000000001" customHeight="1">
      <c r="A18" s="38" t="s">
        <v>24</v>
      </c>
      <c r="B18" s="4">
        <f>120000+2500</f>
        <v>122500</v>
      </c>
      <c r="C18" s="8">
        <v>-122500</v>
      </c>
      <c r="D18" s="8">
        <f t="shared" si="1"/>
        <v>0</v>
      </c>
      <c r="E18" s="8">
        <f>D18-B18</f>
        <v>-122500</v>
      </c>
      <c r="F18" s="39"/>
      <c r="G18" s="8"/>
      <c r="H18" s="4"/>
      <c r="I18" s="8"/>
      <c r="J18" s="4"/>
      <c r="K18" s="6"/>
      <c r="L18" s="7"/>
    </row>
    <row r="19" spans="1:12" ht="20.100000000000001" customHeight="1">
      <c r="A19" s="8" t="s">
        <v>25</v>
      </c>
      <c r="B19" s="4">
        <v>3648</v>
      </c>
      <c r="C19" s="8"/>
      <c r="D19" s="8">
        <f t="shared" si="1"/>
        <v>3648</v>
      </c>
      <c r="E19" s="8"/>
      <c r="F19" s="39"/>
      <c r="G19" s="8"/>
      <c r="H19" s="4"/>
      <c r="I19" s="8"/>
      <c r="J19" s="4"/>
      <c r="K19" s="6"/>
      <c r="L19" s="7"/>
    </row>
    <row r="20" spans="1:12" ht="20.100000000000001" customHeight="1">
      <c r="A20" s="8" t="s">
        <v>26</v>
      </c>
      <c r="B20" s="4">
        <f>B21+B22</f>
        <v>80000</v>
      </c>
      <c r="C20" s="4">
        <f>C21+C22</f>
        <v>40500</v>
      </c>
      <c r="D20" s="8">
        <f t="shared" si="1"/>
        <v>120500</v>
      </c>
      <c r="E20" s="8"/>
      <c r="F20" s="39"/>
      <c r="G20" s="8"/>
      <c r="H20" s="4"/>
      <c r="I20" s="8"/>
      <c r="J20" s="4"/>
      <c r="K20" s="6"/>
      <c r="L20" s="7"/>
    </row>
    <row r="21" spans="1:12" ht="20.100000000000001" customHeight="1">
      <c r="A21" s="8" t="s">
        <v>27</v>
      </c>
      <c r="B21" s="4">
        <v>30000</v>
      </c>
      <c r="C21" s="8">
        <v>40500</v>
      </c>
      <c r="D21" s="8">
        <f t="shared" si="1"/>
        <v>70500</v>
      </c>
      <c r="E21" s="8"/>
      <c r="F21" s="39"/>
      <c r="G21" s="8"/>
      <c r="H21" s="63"/>
      <c r="I21" s="8"/>
      <c r="J21" s="63"/>
      <c r="K21" s="6"/>
      <c r="L21" s="7"/>
    </row>
    <row r="22" spans="1:12" ht="20.100000000000001" customHeight="1">
      <c r="A22" s="8" t="s">
        <v>28</v>
      </c>
      <c r="B22" s="4">
        <v>50000</v>
      </c>
      <c r="C22" s="8"/>
      <c r="D22" s="8">
        <f t="shared" si="1"/>
        <v>50000</v>
      </c>
      <c r="E22" s="8"/>
      <c r="F22" s="39"/>
      <c r="G22" s="8"/>
      <c r="H22" s="63"/>
      <c r="I22" s="8"/>
      <c r="J22" s="63"/>
      <c r="K22" s="6"/>
      <c r="L22" s="7"/>
    </row>
    <row r="23" spans="1:12" ht="20.100000000000001" customHeight="1">
      <c r="A23" s="8" t="s">
        <v>29</v>
      </c>
      <c r="B23" s="4">
        <f>B24+B25</f>
        <v>41562</v>
      </c>
      <c r="C23" s="8">
        <f>C24+C25</f>
        <v>12000</v>
      </c>
      <c r="D23" s="8">
        <f t="shared" si="1"/>
        <v>53562</v>
      </c>
      <c r="E23" s="8"/>
      <c r="F23" s="39"/>
      <c r="G23" s="8"/>
      <c r="H23" s="63"/>
      <c r="I23" s="44"/>
      <c r="J23" s="63"/>
      <c r="K23" s="6"/>
      <c r="L23" s="7"/>
    </row>
    <row r="24" spans="1:12" ht="20.100000000000001" customHeight="1">
      <c r="A24" s="8" t="s">
        <v>30</v>
      </c>
      <c r="B24" s="4">
        <v>21562</v>
      </c>
      <c r="C24" s="8">
        <v>12000</v>
      </c>
      <c r="D24" s="8">
        <f t="shared" si="1"/>
        <v>33562</v>
      </c>
      <c r="E24" s="8"/>
      <c r="F24" s="39"/>
      <c r="G24" s="8"/>
      <c r="H24" s="63"/>
      <c r="I24" s="44"/>
      <c r="J24" s="63"/>
      <c r="K24" s="6"/>
      <c r="L24" s="7"/>
    </row>
    <row r="25" spans="1:12" ht="20.100000000000001" customHeight="1">
      <c r="A25" s="8" t="s">
        <v>31</v>
      </c>
      <c r="B25" s="4">
        <v>20000</v>
      </c>
      <c r="C25" s="8"/>
      <c r="D25" s="8">
        <f t="shared" si="1"/>
        <v>20000</v>
      </c>
      <c r="E25" s="8"/>
      <c r="F25" s="39"/>
      <c r="G25" s="8"/>
      <c r="H25" s="63"/>
      <c r="I25" s="44"/>
      <c r="J25" s="63"/>
      <c r="K25" s="6"/>
      <c r="L25" s="7"/>
    </row>
    <row r="26" spans="1:12" ht="20.100000000000001" customHeight="1">
      <c r="A26" s="42" t="s">
        <v>32</v>
      </c>
      <c r="B26" s="4"/>
      <c r="C26" s="8"/>
      <c r="D26" s="8">
        <f t="shared" si="1"/>
        <v>0</v>
      </c>
      <c r="E26" s="8"/>
      <c r="F26" s="39"/>
      <c r="G26" s="8"/>
      <c r="H26" s="5"/>
      <c r="I26" s="44"/>
      <c r="J26" s="5"/>
      <c r="K26" s="6"/>
      <c r="L26" s="7"/>
    </row>
    <row r="27" spans="1:12" ht="20.100000000000001" customHeight="1">
      <c r="A27" s="42" t="s">
        <v>33</v>
      </c>
      <c r="B27" s="4">
        <v>26007</v>
      </c>
      <c r="C27" s="8"/>
      <c r="D27" s="8">
        <f t="shared" si="1"/>
        <v>26007</v>
      </c>
      <c r="E27" s="8"/>
      <c r="F27" s="39"/>
      <c r="G27" s="8"/>
      <c r="H27" s="5"/>
      <c r="I27" s="44"/>
      <c r="J27" s="5"/>
      <c r="K27" s="6"/>
      <c r="L27" s="7"/>
    </row>
    <row r="28" spans="1:12" ht="20.100000000000001" customHeight="1">
      <c r="A28" s="8" t="s">
        <v>34</v>
      </c>
      <c r="B28" s="4">
        <v>26007</v>
      </c>
      <c r="C28" s="8"/>
      <c r="D28" s="8">
        <f t="shared" si="1"/>
        <v>26007</v>
      </c>
      <c r="E28" s="8"/>
      <c r="F28" s="39"/>
      <c r="G28" s="40" t="s">
        <v>35</v>
      </c>
      <c r="H28" s="5">
        <f>H5+H8+H12+H14</f>
        <v>947747</v>
      </c>
      <c r="I28" s="41"/>
      <c r="J28" s="5">
        <f>J5+J8+J12+J14</f>
        <v>947747</v>
      </c>
      <c r="K28" s="6"/>
      <c r="L28" s="7"/>
    </row>
    <row r="29" spans="1:12" ht="20.100000000000001" customHeight="1">
      <c r="A29" s="8" t="s">
        <v>36</v>
      </c>
      <c r="B29" s="4"/>
      <c r="C29" s="8"/>
      <c r="D29" s="8">
        <f t="shared" si="1"/>
        <v>0</v>
      </c>
      <c r="E29" s="8"/>
      <c r="F29" s="39"/>
      <c r="G29" s="8" t="s">
        <v>37</v>
      </c>
      <c r="H29" s="5">
        <f>H28-H7</f>
        <v>601740</v>
      </c>
      <c r="I29" s="41"/>
      <c r="J29" s="5">
        <f>J28-J7</f>
        <v>601740</v>
      </c>
      <c r="K29" s="6"/>
      <c r="L29" s="7"/>
    </row>
    <row r="30" spans="1:12" ht="20.100000000000001" customHeight="1">
      <c r="A30" s="45" t="s">
        <v>38</v>
      </c>
      <c r="B30" s="5">
        <f>B7+B9+B18+B19+B20+B26+B23+B29</f>
        <v>519190</v>
      </c>
      <c r="C30" s="41">
        <f>C5+C9+C18+C19+C20+C26+C23+C29</f>
        <v>0</v>
      </c>
      <c r="D30" s="41">
        <f>D5+D9+D18+D19+D20+D26+D23+D29</f>
        <v>581740</v>
      </c>
      <c r="E30" s="8" t="e">
        <f>E5+#REF!+E9+#REF!</f>
        <v>#REF!</v>
      </c>
      <c r="F30" s="39" t="e">
        <f>E30/B30*100</f>
        <v>#REF!</v>
      </c>
      <c r="G30" s="8" t="s">
        <v>39</v>
      </c>
      <c r="H30" s="4"/>
      <c r="I30" s="8"/>
      <c r="J30" s="4"/>
      <c r="K30" s="6"/>
      <c r="L30" s="7"/>
    </row>
    <row r="31" spans="1:12" ht="20.100000000000001" customHeight="1">
      <c r="A31" s="42" t="s">
        <v>40</v>
      </c>
      <c r="B31" s="62">
        <v>340000</v>
      </c>
      <c r="C31" s="42"/>
      <c r="D31" s="42">
        <v>340000</v>
      </c>
      <c r="E31" s="42"/>
      <c r="F31" s="42"/>
      <c r="G31" s="8" t="s">
        <v>41</v>
      </c>
      <c r="H31" s="4"/>
      <c r="I31" s="8"/>
      <c r="J31" s="4"/>
      <c r="K31" s="9"/>
      <c r="L31" s="9"/>
    </row>
    <row r="32" spans="1:12" ht="20.100000000000001" customHeight="1">
      <c r="A32" s="42" t="s">
        <v>42</v>
      </c>
      <c r="B32" s="62">
        <v>26007</v>
      </c>
      <c r="C32" s="42"/>
      <c r="D32" s="42">
        <v>26007</v>
      </c>
      <c r="E32" s="42"/>
      <c r="F32" s="42"/>
      <c r="G32" s="8" t="s">
        <v>43</v>
      </c>
      <c r="H32" s="4"/>
      <c r="I32" s="8"/>
      <c r="J32" s="4"/>
      <c r="K32" s="9"/>
      <c r="L32" s="9"/>
    </row>
    <row r="33" spans="1:12" ht="20.100000000000001" customHeight="1">
      <c r="A33" s="45" t="s">
        <v>44</v>
      </c>
      <c r="B33" s="5">
        <f>B30+B31+B32</f>
        <v>885197</v>
      </c>
      <c r="C33" s="41">
        <f>C30+C31+C32</f>
        <v>0</v>
      </c>
      <c r="D33" s="41">
        <f>D30+D31+D32</f>
        <v>947747</v>
      </c>
      <c r="E33" s="42"/>
      <c r="F33" s="42"/>
      <c r="G33" s="45" t="s">
        <v>45</v>
      </c>
      <c r="H33" s="5">
        <f>H28+H30</f>
        <v>947747</v>
      </c>
      <c r="I33" s="41"/>
      <c r="J33" s="5">
        <f>J28+J30</f>
        <v>947747</v>
      </c>
      <c r="K33" s="4" t="e">
        <f>#REF!+K30</f>
        <v>#REF!</v>
      </c>
      <c r="L33" s="4" t="e">
        <f>#REF!+L30</f>
        <v>#REF!</v>
      </c>
    </row>
    <row r="142" spans="1:13" ht="32.25" customHeight="1">
      <c r="A142" s="10" t="s">
        <v>46</v>
      </c>
      <c r="G142" s="1">
        <v>376</v>
      </c>
      <c r="M142" s="10" t="s">
        <v>47</v>
      </c>
    </row>
    <row r="148" spans="13:13" ht="38.25" customHeight="1">
      <c r="M148" s="10" t="s">
        <v>48</v>
      </c>
    </row>
    <row r="175" spans="7:7">
      <c r="G175" s="1">
        <v>1000</v>
      </c>
    </row>
  </sheetData>
  <mergeCells count="14">
    <mergeCell ref="K3:K4"/>
    <mergeCell ref="L3:L4"/>
    <mergeCell ref="C3:C4"/>
    <mergeCell ref="I3:I4"/>
    <mergeCell ref="A1:L1"/>
    <mergeCell ref="K2:L2"/>
    <mergeCell ref="A3:A4"/>
    <mergeCell ref="B3:B4"/>
    <mergeCell ref="D3:D4"/>
    <mergeCell ref="E3:E4"/>
    <mergeCell ref="F3:F4"/>
    <mergeCell ref="G3:G4"/>
    <mergeCell ref="H3:H4"/>
    <mergeCell ref="J3:J4"/>
  </mergeCells>
  <phoneticPr fontId="4" type="noConversion"/>
  <printOptions horizontalCentered="1"/>
  <pageMargins left="0.39370078740157483" right="0.23622047244094491" top="0.39370078740157483" bottom="0.43307086614173229" header="0.19685039370078741" footer="0.19685039370078741"/>
  <pageSetup paperSize="9" scale="75" orientation="landscape" r:id="rId1"/>
  <headerFooter alignWithMargins="0">
    <oddFooter>第 &amp;P 页，共 &amp;N 页</oddFooter>
  </headerFooter>
</worksheet>
</file>

<file path=xl/worksheets/sheet3.xml><?xml version="1.0" encoding="utf-8"?>
<worksheet xmlns="http://schemas.openxmlformats.org/spreadsheetml/2006/main" xmlns:r="http://schemas.openxmlformats.org/officeDocument/2006/relationships">
  <dimension ref="A1:I33"/>
  <sheetViews>
    <sheetView showZeros="0" workbookViewId="0">
      <pane xSplit="1" ySplit="5" topLeftCell="B6" activePane="bottomRight" state="frozen"/>
      <selection activeCell="A9" sqref="A9"/>
      <selection pane="topRight" activeCell="A9" sqref="A9"/>
      <selection pane="bottomLeft" activeCell="A9" sqref="A9"/>
      <selection pane="bottomRight" activeCell="G11" sqref="G11"/>
    </sheetView>
  </sheetViews>
  <sheetFormatPr defaultRowHeight="14.25"/>
  <cols>
    <col min="1" max="1" width="30.625" customWidth="1"/>
    <col min="2" max="2" width="14" style="26" customWidth="1"/>
    <col min="3" max="4" width="13.75" style="13" customWidth="1"/>
    <col min="5" max="5" width="36.75" customWidth="1"/>
    <col min="6" max="6" width="11.125" customWidth="1"/>
    <col min="7" max="7" width="11.375" customWidth="1"/>
    <col min="8" max="9" width="11.125" customWidth="1"/>
  </cols>
  <sheetData>
    <row r="1" spans="1:9" ht="35.25" customHeight="1">
      <c r="A1" s="104" t="s">
        <v>223</v>
      </c>
      <c r="B1" s="104"/>
      <c r="C1" s="104"/>
      <c r="D1" s="104"/>
      <c r="E1" s="104"/>
      <c r="F1" s="104"/>
      <c r="G1" s="104"/>
      <c r="H1" s="104"/>
      <c r="I1" s="104"/>
    </row>
    <row r="2" spans="1:9" s="14" customFormat="1" ht="22.5" customHeight="1">
      <c r="A2" s="84" t="s">
        <v>166</v>
      </c>
      <c r="B2" s="12"/>
      <c r="C2" s="13"/>
      <c r="D2" s="13"/>
      <c r="I2" s="14" t="s">
        <v>54</v>
      </c>
    </row>
    <row r="3" spans="1:9" ht="12" customHeight="1">
      <c r="A3" s="105" t="s">
        <v>55</v>
      </c>
      <c r="B3" s="106" t="s">
        <v>108</v>
      </c>
      <c r="C3" s="108" t="s">
        <v>56</v>
      </c>
      <c r="D3" s="111" t="s">
        <v>84</v>
      </c>
      <c r="E3" s="15"/>
      <c r="F3" s="106" t="s">
        <v>108</v>
      </c>
      <c r="G3" s="113" t="s">
        <v>56</v>
      </c>
      <c r="H3" s="113"/>
      <c r="I3" s="111" t="s">
        <v>84</v>
      </c>
    </row>
    <row r="4" spans="1:9" ht="8.25" customHeight="1">
      <c r="A4" s="105"/>
      <c r="B4" s="107"/>
      <c r="C4" s="109"/>
      <c r="D4" s="109"/>
      <c r="E4" s="16" t="s">
        <v>57</v>
      </c>
      <c r="F4" s="112"/>
      <c r="G4" s="113"/>
      <c r="H4" s="113"/>
      <c r="I4" s="109"/>
    </row>
    <row r="5" spans="1:9" ht="33.75" customHeight="1">
      <c r="A5" s="105"/>
      <c r="B5" s="107"/>
      <c r="C5" s="110"/>
      <c r="D5" s="110"/>
      <c r="E5" s="17" t="s">
        <v>58</v>
      </c>
      <c r="F5" s="112"/>
      <c r="G5" s="37" t="s">
        <v>112</v>
      </c>
      <c r="H5" s="18" t="s">
        <v>59</v>
      </c>
      <c r="I5" s="110"/>
    </row>
    <row r="6" spans="1:9" ht="20.100000000000001" customHeight="1">
      <c r="A6" s="19" t="s">
        <v>60</v>
      </c>
      <c r="B6" s="24">
        <f>SUM(B7:B24)</f>
        <v>270200</v>
      </c>
      <c r="C6" s="24">
        <f t="shared" ref="C6:D6" si="0">SUM(C7:C23)</f>
        <v>-194850</v>
      </c>
      <c r="D6" s="24">
        <f t="shared" si="0"/>
        <v>75350</v>
      </c>
      <c r="E6" s="20" t="s">
        <v>61</v>
      </c>
      <c r="F6" s="72">
        <f t="shared" ref="F6" si="1">SUM(F7:F26)</f>
        <v>351009</v>
      </c>
      <c r="G6" s="46">
        <f t="shared" ref="G6:I6" si="2">SUM(G7:G26)</f>
        <v>-74850</v>
      </c>
      <c r="H6" s="46">
        <f t="shared" si="2"/>
        <v>50000</v>
      </c>
      <c r="I6" s="46">
        <f t="shared" si="2"/>
        <v>326159</v>
      </c>
    </row>
    <row r="7" spans="1:9" ht="20.100000000000001" customHeight="1">
      <c r="A7" s="21" t="s">
        <v>62</v>
      </c>
      <c r="B7" s="24"/>
      <c r="C7" s="49"/>
      <c r="D7" s="49">
        <f>B7+C7</f>
        <v>0</v>
      </c>
      <c r="E7" s="33" t="s">
        <v>85</v>
      </c>
      <c r="F7" s="73">
        <v>3</v>
      </c>
      <c r="G7" s="22"/>
      <c r="H7" s="22"/>
      <c r="I7" s="50">
        <v>3</v>
      </c>
    </row>
    <row r="8" spans="1:9" ht="20.100000000000001" customHeight="1">
      <c r="A8" s="21" t="s">
        <v>63</v>
      </c>
      <c r="B8" s="24"/>
      <c r="C8" s="49"/>
      <c r="D8" s="49">
        <f t="shared" ref="D8:D31" si="3">B8+C8</f>
        <v>0</v>
      </c>
      <c r="E8" s="33" t="s">
        <v>86</v>
      </c>
      <c r="F8" s="73"/>
      <c r="G8" s="50"/>
      <c r="H8" s="50"/>
      <c r="I8" s="50">
        <f>F8+G8+H8</f>
        <v>0</v>
      </c>
    </row>
    <row r="9" spans="1:9" ht="20.100000000000001" customHeight="1">
      <c r="A9" s="21" t="s">
        <v>64</v>
      </c>
      <c r="B9" s="24"/>
      <c r="C9" s="49"/>
      <c r="D9" s="49">
        <f t="shared" si="3"/>
        <v>0</v>
      </c>
      <c r="E9" s="33" t="s">
        <v>87</v>
      </c>
      <c r="F9" s="73"/>
      <c r="G9" s="50"/>
      <c r="H9" s="50"/>
      <c r="I9" s="50">
        <f t="shared" ref="I9:I26" si="4">F9+G9+H9</f>
        <v>0</v>
      </c>
    </row>
    <row r="10" spans="1:9" ht="20.100000000000001" customHeight="1">
      <c r="A10" s="21" t="s">
        <v>65</v>
      </c>
      <c r="B10" s="22">
        <v>260050</v>
      </c>
      <c r="C10" s="22">
        <v>-191050</v>
      </c>
      <c r="D10" s="49">
        <f>B10+C10</f>
        <v>69000</v>
      </c>
      <c r="E10" s="33" t="s">
        <v>88</v>
      </c>
      <c r="F10" s="73"/>
      <c r="G10" s="22"/>
      <c r="H10" s="22"/>
      <c r="I10" s="50">
        <f t="shared" si="4"/>
        <v>0</v>
      </c>
    </row>
    <row r="11" spans="1:9" ht="20.100000000000001" customHeight="1">
      <c r="A11" s="21" t="s">
        <v>66</v>
      </c>
      <c r="B11" s="24"/>
      <c r="C11" s="22"/>
      <c r="D11" s="49">
        <f t="shared" ref="D11:D23" si="5">B11+C11</f>
        <v>0</v>
      </c>
      <c r="E11" s="33" t="s">
        <v>89</v>
      </c>
      <c r="F11" s="49">
        <v>121812</v>
      </c>
      <c r="G11" s="50">
        <f>-95859+809+25200</f>
        <v>-69850</v>
      </c>
      <c r="H11" s="50"/>
      <c r="I11" s="50">
        <f t="shared" si="4"/>
        <v>51962</v>
      </c>
    </row>
    <row r="12" spans="1:9" ht="20.100000000000001" customHeight="1">
      <c r="A12" s="21" t="s">
        <v>67</v>
      </c>
      <c r="B12" s="24"/>
      <c r="C12" s="22"/>
      <c r="D12" s="49">
        <f t="shared" si="5"/>
        <v>0</v>
      </c>
      <c r="E12" s="33" t="s">
        <v>90</v>
      </c>
      <c r="F12" s="73">
        <v>0</v>
      </c>
      <c r="G12" s="50"/>
      <c r="H12" s="50"/>
      <c r="I12" s="50">
        <f t="shared" si="4"/>
        <v>0</v>
      </c>
    </row>
    <row r="13" spans="1:9" ht="20.100000000000001" customHeight="1">
      <c r="A13" s="21" t="s">
        <v>68</v>
      </c>
      <c r="B13" s="24"/>
      <c r="C13" s="22"/>
      <c r="D13" s="49">
        <f t="shared" si="5"/>
        <v>0</v>
      </c>
      <c r="E13" s="33" t="s">
        <v>91</v>
      </c>
      <c r="F13" s="73"/>
      <c r="G13" s="50"/>
      <c r="H13" s="50"/>
      <c r="I13" s="50">
        <f t="shared" si="4"/>
        <v>0</v>
      </c>
    </row>
    <row r="14" spans="1:9" ht="20.100000000000001" customHeight="1">
      <c r="A14" s="21" t="s">
        <v>69</v>
      </c>
      <c r="B14" s="24"/>
      <c r="C14" s="22"/>
      <c r="D14" s="49">
        <f t="shared" si="5"/>
        <v>0</v>
      </c>
      <c r="E14" s="33" t="s">
        <v>92</v>
      </c>
      <c r="F14" s="73"/>
      <c r="G14" s="50"/>
      <c r="H14" s="50"/>
      <c r="I14" s="50">
        <f t="shared" si="4"/>
        <v>0</v>
      </c>
    </row>
    <row r="15" spans="1:9" ht="20.100000000000001" customHeight="1">
      <c r="A15" s="21" t="s">
        <v>70</v>
      </c>
      <c r="B15" s="24">
        <v>4000</v>
      </c>
      <c r="C15" s="22">
        <v>-500</v>
      </c>
      <c r="D15" s="49">
        <f t="shared" si="5"/>
        <v>3500</v>
      </c>
      <c r="E15" s="33" t="s">
        <v>93</v>
      </c>
      <c r="F15" s="73"/>
      <c r="G15" s="50"/>
      <c r="H15" s="50"/>
      <c r="I15" s="50">
        <f t="shared" si="4"/>
        <v>0</v>
      </c>
    </row>
    <row r="16" spans="1:9" ht="20.100000000000001" customHeight="1">
      <c r="A16" s="21" t="s">
        <v>71</v>
      </c>
      <c r="B16" s="24">
        <v>4000</v>
      </c>
      <c r="C16" s="22">
        <v>-2300</v>
      </c>
      <c r="D16" s="49">
        <f t="shared" si="5"/>
        <v>1700</v>
      </c>
      <c r="E16" s="33" t="s">
        <v>94</v>
      </c>
      <c r="F16" s="73">
        <v>4000</v>
      </c>
      <c r="G16" s="50">
        <v>-4000</v>
      </c>
      <c r="H16" s="50"/>
      <c r="I16" s="50">
        <f t="shared" si="4"/>
        <v>0</v>
      </c>
    </row>
    <row r="17" spans="1:9" ht="20.100000000000001" customHeight="1">
      <c r="A17" s="21" t="s">
        <v>72</v>
      </c>
      <c r="B17" s="24"/>
      <c r="C17" s="22"/>
      <c r="D17" s="49">
        <f t="shared" si="5"/>
        <v>0</v>
      </c>
      <c r="E17" s="33" t="s">
        <v>95</v>
      </c>
      <c r="F17" s="73"/>
      <c r="G17" s="50"/>
      <c r="H17" s="50"/>
      <c r="I17" s="50">
        <f t="shared" si="4"/>
        <v>0</v>
      </c>
    </row>
    <row r="18" spans="1:9" ht="20.100000000000001" customHeight="1">
      <c r="A18" s="21" t="s">
        <v>73</v>
      </c>
      <c r="B18" s="24"/>
      <c r="C18" s="22"/>
      <c r="D18" s="49">
        <f t="shared" si="5"/>
        <v>0</v>
      </c>
      <c r="E18" s="33" t="s">
        <v>96</v>
      </c>
      <c r="F18" s="73"/>
      <c r="G18" s="50"/>
      <c r="H18" s="50"/>
      <c r="I18" s="50">
        <f t="shared" si="4"/>
        <v>0</v>
      </c>
    </row>
    <row r="19" spans="1:9" ht="20.100000000000001" customHeight="1">
      <c r="A19" s="21" t="s">
        <v>74</v>
      </c>
      <c r="B19" s="24"/>
      <c r="C19" s="22"/>
      <c r="D19" s="49">
        <f t="shared" si="5"/>
        <v>0</v>
      </c>
      <c r="E19" s="33" t="s">
        <v>97</v>
      </c>
      <c r="F19" s="73"/>
      <c r="G19" s="50"/>
      <c r="H19" s="50"/>
      <c r="I19" s="50">
        <f t="shared" si="4"/>
        <v>0</v>
      </c>
    </row>
    <row r="20" spans="1:9" ht="20.100000000000001" customHeight="1">
      <c r="A20" s="21" t="s">
        <v>75</v>
      </c>
      <c r="B20" s="24"/>
      <c r="C20" s="22"/>
      <c r="D20" s="49">
        <f t="shared" si="5"/>
        <v>0</v>
      </c>
      <c r="E20" s="33" t="s">
        <v>98</v>
      </c>
      <c r="F20" s="73"/>
      <c r="G20" s="50"/>
      <c r="H20" s="50"/>
      <c r="I20" s="50">
        <f t="shared" si="4"/>
        <v>0</v>
      </c>
    </row>
    <row r="21" spans="1:9" ht="20.100000000000001" customHeight="1">
      <c r="A21" s="21" t="s">
        <v>76</v>
      </c>
      <c r="B21" s="24">
        <v>0</v>
      </c>
      <c r="C21" s="22"/>
      <c r="D21" s="49">
        <f t="shared" si="5"/>
        <v>0</v>
      </c>
      <c r="E21" s="33" t="s">
        <v>99</v>
      </c>
      <c r="F21" s="73"/>
      <c r="G21" s="50"/>
      <c r="H21" s="50"/>
      <c r="I21" s="50">
        <f t="shared" si="4"/>
        <v>0</v>
      </c>
    </row>
    <row r="22" spans="1:9" ht="20.100000000000001" customHeight="1">
      <c r="A22" s="21" t="s">
        <v>77</v>
      </c>
      <c r="B22" s="24">
        <v>1150</v>
      </c>
      <c r="C22" s="22"/>
      <c r="D22" s="49">
        <f t="shared" si="5"/>
        <v>1150</v>
      </c>
      <c r="E22" s="33" t="s">
        <v>100</v>
      </c>
      <c r="F22" s="49">
        <v>1194</v>
      </c>
      <c r="G22" s="50"/>
      <c r="H22" s="50"/>
      <c r="I22" s="50">
        <f t="shared" si="4"/>
        <v>1194</v>
      </c>
    </row>
    <row r="23" spans="1:9" ht="20.100000000000001" customHeight="1">
      <c r="A23" s="21" t="s">
        <v>78</v>
      </c>
      <c r="B23" s="24">
        <v>1000</v>
      </c>
      <c r="C23" s="49">
        <v>-1000</v>
      </c>
      <c r="D23" s="49">
        <f t="shared" si="5"/>
        <v>0</v>
      </c>
      <c r="E23" s="33" t="s">
        <v>101</v>
      </c>
      <c r="F23" s="73">
        <v>4000</v>
      </c>
      <c r="G23" s="50">
        <v>-1000</v>
      </c>
      <c r="H23" s="50"/>
      <c r="I23" s="50">
        <f t="shared" si="4"/>
        <v>3000</v>
      </c>
    </row>
    <row r="24" spans="1:9" ht="20.100000000000001" customHeight="1">
      <c r="A24" s="21"/>
      <c r="B24" s="24"/>
      <c r="C24" s="49"/>
      <c r="D24" s="49"/>
      <c r="E24" s="34" t="s">
        <v>102</v>
      </c>
      <c r="F24" s="73"/>
      <c r="G24" s="50"/>
      <c r="H24" s="50"/>
      <c r="I24" s="50">
        <f t="shared" si="4"/>
        <v>0</v>
      </c>
    </row>
    <row r="25" spans="1:9" ht="20.100000000000001" customHeight="1">
      <c r="A25" s="23"/>
      <c r="B25" s="24"/>
      <c r="C25" s="49"/>
      <c r="D25" s="49"/>
      <c r="E25" s="47" t="s">
        <v>110</v>
      </c>
      <c r="F25" s="49">
        <v>20000</v>
      </c>
      <c r="G25" s="22"/>
      <c r="H25" s="22"/>
      <c r="I25" s="50">
        <f t="shared" si="4"/>
        <v>20000</v>
      </c>
    </row>
    <row r="26" spans="1:9" ht="20.100000000000001" customHeight="1">
      <c r="A26" s="23"/>
      <c r="B26" s="24"/>
      <c r="C26" s="49"/>
      <c r="D26" s="49"/>
      <c r="E26" s="34" t="s">
        <v>103</v>
      </c>
      <c r="F26" s="73">
        <v>200000</v>
      </c>
      <c r="G26" s="50"/>
      <c r="H26" s="50">
        <v>50000</v>
      </c>
      <c r="I26" s="50">
        <f t="shared" si="4"/>
        <v>250000</v>
      </c>
    </row>
    <row r="27" spans="1:9" ht="20.100000000000001" customHeight="1">
      <c r="A27" s="23"/>
      <c r="B27" s="24"/>
      <c r="C27" s="49"/>
      <c r="D27" s="49"/>
      <c r="E27" s="34"/>
      <c r="F27" s="73"/>
      <c r="G27" s="50"/>
      <c r="H27" s="50"/>
      <c r="I27" s="50"/>
    </row>
    <row r="28" spans="1:9" ht="20.100000000000001" customHeight="1">
      <c r="A28" s="27"/>
      <c r="B28" s="24"/>
      <c r="C28" s="49"/>
      <c r="D28" s="49">
        <f t="shared" si="3"/>
        <v>0</v>
      </c>
      <c r="E28" s="35" t="s">
        <v>104</v>
      </c>
      <c r="F28" s="73"/>
      <c r="G28" s="50"/>
      <c r="H28" s="50"/>
      <c r="I28" s="50">
        <f>F28+G28+H28</f>
        <v>0</v>
      </c>
    </row>
    <row r="29" spans="1:9" ht="20.100000000000001" customHeight="1">
      <c r="A29" s="5" t="s">
        <v>79</v>
      </c>
      <c r="B29" s="24">
        <v>225800</v>
      </c>
      <c r="C29" s="49">
        <v>50000</v>
      </c>
      <c r="D29" s="49">
        <f t="shared" si="3"/>
        <v>275800</v>
      </c>
      <c r="E29" s="48" t="s">
        <v>111</v>
      </c>
      <c r="F29" s="73">
        <v>25800</v>
      </c>
      <c r="G29" s="50"/>
      <c r="H29" s="50"/>
      <c r="I29" s="50">
        <f>F29+G29+H29</f>
        <v>25800</v>
      </c>
    </row>
    <row r="30" spans="1:9" ht="20.100000000000001" customHeight="1">
      <c r="A30" s="5" t="s">
        <v>80</v>
      </c>
      <c r="B30" s="24">
        <v>47</v>
      </c>
      <c r="C30" s="49"/>
      <c r="D30" s="49">
        <f t="shared" si="3"/>
        <v>47</v>
      </c>
      <c r="E30" s="35" t="s">
        <v>105</v>
      </c>
      <c r="F30" s="73">
        <v>120000</v>
      </c>
      <c r="G30" s="50">
        <v>-120000</v>
      </c>
      <c r="H30" s="50"/>
      <c r="I30" s="50">
        <f>F30+G30+H30</f>
        <v>0</v>
      </c>
    </row>
    <row r="31" spans="1:9" ht="20.100000000000001" customHeight="1">
      <c r="A31" s="68" t="s">
        <v>81</v>
      </c>
      <c r="B31" s="64">
        <v>762</v>
      </c>
      <c r="C31" s="69"/>
      <c r="D31" s="69">
        <f t="shared" si="3"/>
        <v>762</v>
      </c>
      <c r="E31" s="70" t="s">
        <v>106</v>
      </c>
      <c r="F31" s="74"/>
      <c r="G31" s="71"/>
      <c r="H31" s="71"/>
      <c r="I31" s="71">
        <f>F31+G31+H31</f>
        <v>0</v>
      </c>
    </row>
    <row r="32" spans="1:9" s="67" customFormat="1" ht="20.100000000000001" customHeight="1">
      <c r="A32" s="25" t="s">
        <v>82</v>
      </c>
      <c r="B32" s="24">
        <f>B6+B29+B30+B31</f>
        <v>496809</v>
      </c>
      <c r="C32" s="24">
        <f>C6++C29+C30+C31</f>
        <v>-144850</v>
      </c>
      <c r="D32" s="24">
        <f>D6++D29+D30+D31</f>
        <v>351959</v>
      </c>
      <c r="E32" s="36" t="s">
        <v>107</v>
      </c>
      <c r="F32" s="49">
        <f>F6+F29+F30</f>
        <v>496809</v>
      </c>
      <c r="G32" s="49">
        <f t="shared" ref="G32:I32" si="6">G6+G29+G30</f>
        <v>-194850</v>
      </c>
      <c r="H32" s="49">
        <f t="shared" si="6"/>
        <v>50000</v>
      </c>
      <c r="I32" s="49">
        <f t="shared" si="6"/>
        <v>351959</v>
      </c>
    </row>
    <row r="33" spans="2:6" s="67" customFormat="1">
      <c r="B33" s="65"/>
      <c r="C33" s="66"/>
      <c r="D33" s="66"/>
      <c r="F33" s="75"/>
    </row>
  </sheetData>
  <mergeCells count="8">
    <mergeCell ref="A1:I1"/>
    <mergeCell ref="A3:A5"/>
    <mergeCell ref="B3:B5"/>
    <mergeCell ref="C3:C5"/>
    <mergeCell ref="D3:D5"/>
    <mergeCell ref="F3:F5"/>
    <mergeCell ref="G3:H4"/>
    <mergeCell ref="I3:I5"/>
  </mergeCells>
  <phoneticPr fontId="4" type="noConversion"/>
  <printOptions horizontalCentered="1"/>
  <pageMargins left="0.35433070866141736" right="0.23622047244094491" top="0.32" bottom="0.37" header="0.22" footer="0.17"/>
  <pageSetup paperSize="9" scale="80" orientation="landscape" horizontalDpi="4294967292" r:id="rId1"/>
  <headerFooter alignWithMargins="0">
    <oddFooter>第 &amp;P 页，共 &amp;N 页</oddFooter>
  </headerFooter>
</worksheet>
</file>

<file path=xl/worksheets/sheet4.xml><?xml version="1.0" encoding="utf-8"?>
<worksheet xmlns="http://schemas.openxmlformats.org/spreadsheetml/2006/main" xmlns:r="http://schemas.openxmlformats.org/officeDocument/2006/relationships">
  <dimension ref="A1:H21"/>
  <sheetViews>
    <sheetView showGridLines="0" showZeros="0" tabSelected="1" workbookViewId="0">
      <selection activeCell="J18" sqref="J18"/>
    </sheetView>
  </sheetViews>
  <sheetFormatPr defaultColWidth="9.125" defaultRowHeight="14.25"/>
  <cols>
    <col min="1" max="1" width="31.25" style="76" customWidth="1"/>
    <col min="2" max="2" width="12.5" style="76" customWidth="1"/>
    <col min="3" max="3" width="13" style="76" customWidth="1"/>
    <col min="4" max="4" width="12.75" style="76" customWidth="1"/>
    <col min="5" max="5" width="30.375" style="76" customWidth="1"/>
    <col min="6" max="6" width="12.5" style="76" customWidth="1"/>
    <col min="7" max="7" width="12" style="76" customWidth="1"/>
    <col min="8" max="8" width="13" style="76" customWidth="1"/>
    <col min="9" max="257" width="9.125" style="76"/>
    <col min="258" max="258" width="31.25" style="76" customWidth="1"/>
    <col min="259" max="259" width="13" style="76" customWidth="1"/>
    <col min="260" max="260" width="12.75" style="76" customWidth="1"/>
    <col min="261" max="261" width="30.375" style="76" customWidth="1"/>
    <col min="262" max="263" width="11.5" style="76" customWidth="1"/>
    <col min="264" max="264" width="25.625" style="76" customWidth="1"/>
    <col min="265" max="513" width="9.125" style="76"/>
    <col min="514" max="514" width="31.25" style="76" customWidth="1"/>
    <col min="515" max="515" width="13" style="76" customWidth="1"/>
    <col min="516" max="516" width="12.75" style="76" customWidth="1"/>
    <col min="517" max="517" width="30.375" style="76" customWidth="1"/>
    <col min="518" max="519" width="11.5" style="76" customWidth="1"/>
    <col min="520" max="520" width="25.625" style="76" customWidth="1"/>
    <col min="521" max="769" width="9.125" style="76"/>
    <col min="770" max="770" width="31.25" style="76" customWidth="1"/>
    <col min="771" max="771" width="13" style="76" customWidth="1"/>
    <col min="772" max="772" width="12.75" style="76" customWidth="1"/>
    <col min="773" max="773" width="30.375" style="76" customWidth="1"/>
    <col min="774" max="775" width="11.5" style="76" customWidth="1"/>
    <col min="776" max="776" width="25.625" style="76" customWidth="1"/>
    <col min="777" max="1025" width="9.125" style="76"/>
    <col min="1026" max="1026" width="31.25" style="76" customWidth="1"/>
    <col min="1027" max="1027" width="13" style="76" customWidth="1"/>
    <col min="1028" max="1028" width="12.75" style="76" customWidth="1"/>
    <col min="1029" max="1029" width="30.375" style="76" customWidth="1"/>
    <col min="1030" max="1031" width="11.5" style="76" customWidth="1"/>
    <col min="1032" max="1032" width="25.625" style="76" customWidth="1"/>
    <col min="1033" max="1281" width="9.125" style="76"/>
    <col min="1282" max="1282" width="31.25" style="76" customWidth="1"/>
    <col min="1283" max="1283" width="13" style="76" customWidth="1"/>
    <col min="1284" max="1284" width="12.75" style="76" customWidth="1"/>
    <col min="1285" max="1285" width="30.375" style="76" customWidth="1"/>
    <col min="1286" max="1287" width="11.5" style="76" customWidth="1"/>
    <col min="1288" max="1288" width="25.625" style="76" customWidth="1"/>
    <col min="1289" max="1537" width="9.125" style="76"/>
    <col min="1538" max="1538" width="31.25" style="76" customWidth="1"/>
    <col min="1539" max="1539" width="13" style="76" customWidth="1"/>
    <col min="1540" max="1540" width="12.75" style="76" customWidth="1"/>
    <col min="1541" max="1541" width="30.375" style="76" customWidth="1"/>
    <col min="1542" max="1543" width="11.5" style="76" customWidth="1"/>
    <col min="1544" max="1544" width="25.625" style="76" customWidth="1"/>
    <col min="1545" max="1793" width="9.125" style="76"/>
    <col min="1794" max="1794" width="31.25" style="76" customWidth="1"/>
    <col min="1795" max="1795" width="13" style="76" customWidth="1"/>
    <col min="1796" max="1796" width="12.75" style="76" customWidth="1"/>
    <col min="1797" max="1797" width="30.375" style="76" customWidth="1"/>
    <col min="1798" max="1799" width="11.5" style="76" customWidth="1"/>
    <col min="1800" max="1800" width="25.625" style="76" customWidth="1"/>
    <col min="1801" max="2049" width="9.125" style="76"/>
    <col min="2050" max="2050" width="31.25" style="76" customWidth="1"/>
    <col min="2051" max="2051" width="13" style="76" customWidth="1"/>
    <col min="2052" max="2052" width="12.75" style="76" customWidth="1"/>
    <col min="2053" max="2053" width="30.375" style="76" customWidth="1"/>
    <col min="2054" max="2055" width="11.5" style="76" customWidth="1"/>
    <col min="2056" max="2056" width="25.625" style="76" customWidth="1"/>
    <col min="2057" max="2305" width="9.125" style="76"/>
    <col min="2306" max="2306" width="31.25" style="76" customWidth="1"/>
    <col min="2307" max="2307" width="13" style="76" customWidth="1"/>
    <col min="2308" max="2308" width="12.75" style="76" customWidth="1"/>
    <col min="2309" max="2309" width="30.375" style="76" customWidth="1"/>
    <col min="2310" max="2311" width="11.5" style="76" customWidth="1"/>
    <col min="2312" max="2312" width="25.625" style="76" customWidth="1"/>
    <col min="2313" max="2561" width="9.125" style="76"/>
    <col min="2562" max="2562" width="31.25" style="76" customWidth="1"/>
    <col min="2563" max="2563" width="13" style="76" customWidth="1"/>
    <col min="2564" max="2564" width="12.75" style="76" customWidth="1"/>
    <col min="2565" max="2565" width="30.375" style="76" customWidth="1"/>
    <col min="2566" max="2567" width="11.5" style="76" customWidth="1"/>
    <col min="2568" max="2568" width="25.625" style="76" customWidth="1"/>
    <col min="2569" max="2817" width="9.125" style="76"/>
    <col min="2818" max="2818" width="31.25" style="76" customWidth="1"/>
    <col min="2819" max="2819" width="13" style="76" customWidth="1"/>
    <col min="2820" max="2820" width="12.75" style="76" customWidth="1"/>
    <col min="2821" max="2821" width="30.375" style="76" customWidth="1"/>
    <col min="2822" max="2823" width="11.5" style="76" customWidth="1"/>
    <col min="2824" max="2824" width="25.625" style="76" customWidth="1"/>
    <col min="2825" max="3073" width="9.125" style="76"/>
    <col min="3074" max="3074" width="31.25" style="76" customWidth="1"/>
    <col min="3075" max="3075" width="13" style="76" customWidth="1"/>
    <col min="3076" max="3076" width="12.75" style="76" customWidth="1"/>
    <col min="3077" max="3077" width="30.375" style="76" customWidth="1"/>
    <col min="3078" max="3079" width="11.5" style="76" customWidth="1"/>
    <col min="3080" max="3080" width="25.625" style="76" customWidth="1"/>
    <col min="3081" max="3329" width="9.125" style="76"/>
    <col min="3330" max="3330" width="31.25" style="76" customWidth="1"/>
    <col min="3331" max="3331" width="13" style="76" customWidth="1"/>
    <col min="3332" max="3332" width="12.75" style="76" customWidth="1"/>
    <col min="3333" max="3333" width="30.375" style="76" customWidth="1"/>
    <col min="3334" max="3335" width="11.5" style="76" customWidth="1"/>
    <col min="3336" max="3336" width="25.625" style="76" customWidth="1"/>
    <col min="3337" max="3585" width="9.125" style="76"/>
    <col min="3586" max="3586" width="31.25" style="76" customWidth="1"/>
    <col min="3587" max="3587" width="13" style="76" customWidth="1"/>
    <col min="3588" max="3588" width="12.75" style="76" customWidth="1"/>
    <col min="3589" max="3589" width="30.375" style="76" customWidth="1"/>
    <col min="3590" max="3591" width="11.5" style="76" customWidth="1"/>
    <col min="3592" max="3592" width="25.625" style="76" customWidth="1"/>
    <col min="3593" max="3841" width="9.125" style="76"/>
    <col min="3842" max="3842" width="31.25" style="76" customWidth="1"/>
    <col min="3843" max="3843" width="13" style="76" customWidth="1"/>
    <col min="3844" max="3844" width="12.75" style="76" customWidth="1"/>
    <col min="3845" max="3845" width="30.375" style="76" customWidth="1"/>
    <col min="3846" max="3847" width="11.5" style="76" customWidth="1"/>
    <col min="3848" max="3848" width="25.625" style="76" customWidth="1"/>
    <col min="3849" max="4097" width="9.125" style="76"/>
    <col min="4098" max="4098" width="31.25" style="76" customWidth="1"/>
    <col min="4099" max="4099" width="13" style="76" customWidth="1"/>
    <col min="4100" max="4100" width="12.75" style="76" customWidth="1"/>
    <col min="4101" max="4101" width="30.375" style="76" customWidth="1"/>
    <col min="4102" max="4103" width="11.5" style="76" customWidth="1"/>
    <col min="4104" max="4104" width="25.625" style="76" customWidth="1"/>
    <col min="4105" max="4353" width="9.125" style="76"/>
    <col min="4354" max="4354" width="31.25" style="76" customWidth="1"/>
    <col min="4355" max="4355" width="13" style="76" customWidth="1"/>
    <col min="4356" max="4356" width="12.75" style="76" customWidth="1"/>
    <col min="4357" max="4357" width="30.375" style="76" customWidth="1"/>
    <col min="4358" max="4359" width="11.5" style="76" customWidth="1"/>
    <col min="4360" max="4360" width="25.625" style="76" customWidth="1"/>
    <col min="4361" max="4609" width="9.125" style="76"/>
    <col min="4610" max="4610" width="31.25" style="76" customWidth="1"/>
    <col min="4611" max="4611" width="13" style="76" customWidth="1"/>
    <col min="4612" max="4612" width="12.75" style="76" customWidth="1"/>
    <col min="4613" max="4613" width="30.375" style="76" customWidth="1"/>
    <col min="4614" max="4615" width="11.5" style="76" customWidth="1"/>
    <col min="4616" max="4616" width="25.625" style="76" customWidth="1"/>
    <col min="4617" max="4865" width="9.125" style="76"/>
    <col min="4866" max="4866" width="31.25" style="76" customWidth="1"/>
    <col min="4867" max="4867" width="13" style="76" customWidth="1"/>
    <col min="4868" max="4868" width="12.75" style="76" customWidth="1"/>
    <col min="4869" max="4869" width="30.375" style="76" customWidth="1"/>
    <col min="4870" max="4871" width="11.5" style="76" customWidth="1"/>
    <col min="4872" max="4872" width="25.625" style="76" customWidth="1"/>
    <col min="4873" max="5121" width="9.125" style="76"/>
    <col min="5122" max="5122" width="31.25" style="76" customWidth="1"/>
    <col min="5123" max="5123" width="13" style="76" customWidth="1"/>
    <col min="5124" max="5124" width="12.75" style="76" customWidth="1"/>
    <col min="5125" max="5125" width="30.375" style="76" customWidth="1"/>
    <col min="5126" max="5127" width="11.5" style="76" customWidth="1"/>
    <col min="5128" max="5128" width="25.625" style="76" customWidth="1"/>
    <col min="5129" max="5377" width="9.125" style="76"/>
    <col min="5378" max="5378" width="31.25" style="76" customWidth="1"/>
    <col min="5379" max="5379" width="13" style="76" customWidth="1"/>
    <col min="5380" max="5380" width="12.75" style="76" customWidth="1"/>
    <col min="5381" max="5381" width="30.375" style="76" customWidth="1"/>
    <col min="5382" max="5383" width="11.5" style="76" customWidth="1"/>
    <col min="5384" max="5384" width="25.625" style="76" customWidth="1"/>
    <col min="5385" max="5633" width="9.125" style="76"/>
    <col min="5634" max="5634" width="31.25" style="76" customWidth="1"/>
    <col min="5635" max="5635" width="13" style="76" customWidth="1"/>
    <col min="5636" max="5636" width="12.75" style="76" customWidth="1"/>
    <col min="5637" max="5637" width="30.375" style="76" customWidth="1"/>
    <col min="5638" max="5639" width="11.5" style="76" customWidth="1"/>
    <col min="5640" max="5640" width="25.625" style="76" customWidth="1"/>
    <col min="5641" max="5889" width="9.125" style="76"/>
    <col min="5890" max="5890" width="31.25" style="76" customWidth="1"/>
    <col min="5891" max="5891" width="13" style="76" customWidth="1"/>
    <col min="5892" max="5892" width="12.75" style="76" customWidth="1"/>
    <col min="5893" max="5893" width="30.375" style="76" customWidth="1"/>
    <col min="5894" max="5895" width="11.5" style="76" customWidth="1"/>
    <col min="5896" max="5896" width="25.625" style="76" customWidth="1"/>
    <col min="5897" max="6145" width="9.125" style="76"/>
    <col min="6146" max="6146" width="31.25" style="76" customWidth="1"/>
    <col min="6147" max="6147" width="13" style="76" customWidth="1"/>
    <col min="6148" max="6148" width="12.75" style="76" customWidth="1"/>
    <col min="6149" max="6149" width="30.375" style="76" customWidth="1"/>
    <col min="6150" max="6151" width="11.5" style="76" customWidth="1"/>
    <col min="6152" max="6152" width="25.625" style="76" customWidth="1"/>
    <col min="6153" max="6401" width="9.125" style="76"/>
    <col min="6402" max="6402" width="31.25" style="76" customWidth="1"/>
    <col min="6403" max="6403" width="13" style="76" customWidth="1"/>
    <col min="6404" max="6404" width="12.75" style="76" customWidth="1"/>
    <col min="6405" max="6405" width="30.375" style="76" customWidth="1"/>
    <col min="6406" max="6407" width="11.5" style="76" customWidth="1"/>
    <col min="6408" max="6408" width="25.625" style="76" customWidth="1"/>
    <col min="6409" max="6657" width="9.125" style="76"/>
    <col min="6658" max="6658" width="31.25" style="76" customWidth="1"/>
    <col min="6659" max="6659" width="13" style="76" customWidth="1"/>
    <col min="6660" max="6660" width="12.75" style="76" customWidth="1"/>
    <col min="6661" max="6661" width="30.375" style="76" customWidth="1"/>
    <col min="6662" max="6663" width="11.5" style="76" customWidth="1"/>
    <col min="6664" max="6664" width="25.625" style="76" customWidth="1"/>
    <col min="6665" max="6913" width="9.125" style="76"/>
    <col min="6914" max="6914" width="31.25" style="76" customWidth="1"/>
    <col min="6915" max="6915" width="13" style="76" customWidth="1"/>
    <col min="6916" max="6916" width="12.75" style="76" customWidth="1"/>
    <col min="6917" max="6917" width="30.375" style="76" customWidth="1"/>
    <col min="6918" max="6919" width="11.5" style="76" customWidth="1"/>
    <col min="6920" max="6920" width="25.625" style="76" customWidth="1"/>
    <col min="6921" max="7169" width="9.125" style="76"/>
    <col min="7170" max="7170" width="31.25" style="76" customWidth="1"/>
    <col min="7171" max="7171" width="13" style="76" customWidth="1"/>
    <col min="7172" max="7172" width="12.75" style="76" customWidth="1"/>
    <col min="7173" max="7173" width="30.375" style="76" customWidth="1"/>
    <col min="7174" max="7175" width="11.5" style="76" customWidth="1"/>
    <col min="7176" max="7176" width="25.625" style="76" customWidth="1"/>
    <col min="7177" max="7425" width="9.125" style="76"/>
    <col min="7426" max="7426" width="31.25" style="76" customWidth="1"/>
    <col min="7427" max="7427" width="13" style="76" customWidth="1"/>
    <col min="7428" max="7428" width="12.75" style="76" customWidth="1"/>
    <col min="7429" max="7429" width="30.375" style="76" customWidth="1"/>
    <col min="7430" max="7431" width="11.5" style="76" customWidth="1"/>
    <col min="7432" max="7432" width="25.625" style="76" customWidth="1"/>
    <col min="7433" max="7681" width="9.125" style="76"/>
    <col min="7682" max="7682" width="31.25" style="76" customWidth="1"/>
    <col min="7683" max="7683" width="13" style="76" customWidth="1"/>
    <col min="7684" max="7684" width="12.75" style="76" customWidth="1"/>
    <col min="7685" max="7685" width="30.375" style="76" customWidth="1"/>
    <col min="7686" max="7687" width="11.5" style="76" customWidth="1"/>
    <col min="7688" max="7688" width="25.625" style="76" customWidth="1"/>
    <col min="7689" max="7937" width="9.125" style="76"/>
    <col min="7938" max="7938" width="31.25" style="76" customWidth="1"/>
    <col min="7939" max="7939" width="13" style="76" customWidth="1"/>
    <col min="7940" max="7940" width="12.75" style="76" customWidth="1"/>
    <col min="7941" max="7941" width="30.375" style="76" customWidth="1"/>
    <col min="7942" max="7943" width="11.5" style="76" customWidth="1"/>
    <col min="7944" max="7944" width="25.625" style="76" customWidth="1"/>
    <col min="7945" max="8193" width="9.125" style="76"/>
    <col min="8194" max="8194" width="31.25" style="76" customWidth="1"/>
    <col min="8195" max="8195" width="13" style="76" customWidth="1"/>
    <col min="8196" max="8196" width="12.75" style="76" customWidth="1"/>
    <col min="8197" max="8197" width="30.375" style="76" customWidth="1"/>
    <col min="8198" max="8199" width="11.5" style="76" customWidth="1"/>
    <col min="8200" max="8200" width="25.625" style="76" customWidth="1"/>
    <col min="8201" max="8449" width="9.125" style="76"/>
    <col min="8450" max="8450" width="31.25" style="76" customWidth="1"/>
    <col min="8451" max="8451" width="13" style="76" customWidth="1"/>
    <col min="8452" max="8452" width="12.75" style="76" customWidth="1"/>
    <col min="8453" max="8453" width="30.375" style="76" customWidth="1"/>
    <col min="8454" max="8455" width="11.5" style="76" customWidth="1"/>
    <col min="8456" max="8456" width="25.625" style="76" customWidth="1"/>
    <col min="8457" max="8705" width="9.125" style="76"/>
    <col min="8706" max="8706" width="31.25" style="76" customWidth="1"/>
    <col min="8707" max="8707" width="13" style="76" customWidth="1"/>
    <col min="8708" max="8708" width="12.75" style="76" customWidth="1"/>
    <col min="8709" max="8709" width="30.375" style="76" customWidth="1"/>
    <col min="8710" max="8711" width="11.5" style="76" customWidth="1"/>
    <col min="8712" max="8712" width="25.625" style="76" customWidth="1"/>
    <col min="8713" max="8961" width="9.125" style="76"/>
    <col min="8962" max="8962" width="31.25" style="76" customWidth="1"/>
    <col min="8963" max="8963" width="13" style="76" customWidth="1"/>
    <col min="8964" max="8964" width="12.75" style="76" customWidth="1"/>
    <col min="8965" max="8965" width="30.375" style="76" customWidth="1"/>
    <col min="8966" max="8967" width="11.5" style="76" customWidth="1"/>
    <col min="8968" max="8968" width="25.625" style="76" customWidth="1"/>
    <col min="8969" max="9217" width="9.125" style="76"/>
    <col min="9218" max="9218" width="31.25" style="76" customWidth="1"/>
    <col min="9219" max="9219" width="13" style="76" customWidth="1"/>
    <col min="9220" max="9220" width="12.75" style="76" customWidth="1"/>
    <col min="9221" max="9221" width="30.375" style="76" customWidth="1"/>
    <col min="9222" max="9223" width="11.5" style="76" customWidth="1"/>
    <col min="9224" max="9224" width="25.625" style="76" customWidth="1"/>
    <col min="9225" max="9473" width="9.125" style="76"/>
    <col min="9474" max="9474" width="31.25" style="76" customWidth="1"/>
    <col min="9475" max="9475" width="13" style="76" customWidth="1"/>
    <col min="9476" max="9476" width="12.75" style="76" customWidth="1"/>
    <col min="9477" max="9477" width="30.375" style="76" customWidth="1"/>
    <col min="9478" max="9479" width="11.5" style="76" customWidth="1"/>
    <col min="9480" max="9480" width="25.625" style="76" customWidth="1"/>
    <col min="9481" max="9729" width="9.125" style="76"/>
    <col min="9730" max="9730" width="31.25" style="76" customWidth="1"/>
    <col min="9731" max="9731" width="13" style="76" customWidth="1"/>
    <col min="9732" max="9732" width="12.75" style="76" customWidth="1"/>
    <col min="9733" max="9733" width="30.375" style="76" customWidth="1"/>
    <col min="9734" max="9735" width="11.5" style="76" customWidth="1"/>
    <col min="9736" max="9736" width="25.625" style="76" customWidth="1"/>
    <col min="9737" max="9985" width="9.125" style="76"/>
    <col min="9986" max="9986" width="31.25" style="76" customWidth="1"/>
    <col min="9987" max="9987" width="13" style="76" customWidth="1"/>
    <col min="9988" max="9988" width="12.75" style="76" customWidth="1"/>
    <col min="9989" max="9989" width="30.375" style="76" customWidth="1"/>
    <col min="9990" max="9991" width="11.5" style="76" customWidth="1"/>
    <col min="9992" max="9992" width="25.625" style="76" customWidth="1"/>
    <col min="9993" max="10241" width="9.125" style="76"/>
    <col min="10242" max="10242" width="31.25" style="76" customWidth="1"/>
    <col min="10243" max="10243" width="13" style="76" customWidth="1"/>
    <col min="10244" max="10244" width="12.75" style="76" customWidth="1"/>
    <col min="10245" max="10245" width="30.375" style="76" customWidth="1"/>
    <col min="10246" max="10247" width="11.5" style="76" customWidth="1"/>
    <col min="10248" max="10248" width="25.625" style="76" customWidth="1"/>
    <col min="10249" max="10497" width="9.125" style="76"/>
    <col min="10498" max="10498" width="31.25" style="76" customWidth="1"/>
    <col min="10499" max="10499" width="13" style="76" customWidth="1"/>
    <col min="10500" max="10500" width="12.75" style="76" customWidth="1"/>
    <col min="10501" max="10501" width="30.375" style="76" customWidth="1"/>
    <col min="10502" max="10503" width="11.5" style="76" customWidth="1"/>
    <col min="10504" max="10504" width="25.625" style="76" customWidth="1"/>
    <col min="10505" max="10753" width="9.125" style="76"/>
    <col min="10754" max="10754" width="31.25" style="76" customWidth="1"/>
    <col min="10755" max="10755" width="13" style="76" customWidth="1"/>
    <col min="10756" max="10756" width="12.75" style="76" customWidth="1"/>
    <col min="10757" max="10757" width="30.375" style="76" customWidth="1"/>
    <col min="10758" max="10759" width="11.5" style="76" customWidth="1"/>
    <col min="10760" max="10760" width="25.625" style="76" customWidth="1"/>
    <col min="10761" max="11009" width="9.125" style="76"/>
    <col min="11010" max="11010" width="31.25" style="76" customWidth="1"/>
    <col min="11011" max="11011" width="13" style="76" customWidth="1"/>
    <col min="11012" max="11012" width="12.75" style="76" customWidth="1"/>
    <col min="11013" max="11013" width="30.375" style="76" customWidth="1"/>
    <col min="11014" max="11015" width="11.5" style="76" customWidth="1"/>
    <col min="11016" max="11016" width="25.625" style="76" customWidth="1"/>
    <col min="11017" max="11265" width="9.125" style="76"/>
    <col min="11266" max="11266" width="31.25" style="76" customWidth="1"/>
    <col min="11267" max="11267" width="13" style="76" customWidth="1"/>
    <col min="11268" max="11268" width="12.75" style="76" customWidth="1"/>
    <col min="11269" max="11269" width="30.375" style="76" customWidth="1"/>
    <col min="11270" max="11271" width="11.5" style="76" customWidth="1"/>
    <col min="11272" max="11272" width="25.625" style="76" customWidth="1"/>
    <col min="11273" max="11521" width="9.125" style="76"/>
    <col min="11522" max="11522" width="31.25" style="76" customWidth="1"/>
    <col min="11523" max="11523" width="13" style="76" customWidth="1"/>
    <col min="11524" max="11524" width="12.75" style="76" customWidth="1"/>
    <col min="11525" max="11525" width="30.375" style="76" customWidth="1"/>
    <col min="11526" max="11527" width="11.5" style="76" customWidth="1"/>
    <col min="11528" max="11528" width="25.625" style="76" customWidth="1"/>
    <col min="11529" max="11777" width="9.125" style="76"/>
    <col min="11778" max="11778" width="31.25" style="76" customWidth="1"/>
    <col min="11779" max="11779" width="13" style="76" customWidth="1"/>
    <col min="11780" max="11780" width="12.75" style="76" customWidth="1"/>
    <col min="11781" max="11781" width="30.375" style="76" customWidth="1"/>
    <col min="11782" max="11783" width="11.5" style="76" customWidth="1"/>
    <col min="11784" max="11784" width="25.625" style="76" customWidth="1"/>
    <col min="11785" max="12033" width="9.125" style="76"/>
    <col min="12034" max="12034" width="31.25" style="76" customWidth="1"/>
    <col min="12035" max="12035" width="13" style="76" customWidth="1"/>
    <col min="12036" max="12036" width="12.75" style="76" customWidth="1"/>
    <col min="12037" max="12037" width="30.375" style="76" customWidth="1"/>
    <col min="12038" max="12039" width="11.5" style="76" customWidth="1"/>
    <col min="12040" max="12040" width="25.625" style="76" customWidth="1"/>
    <col min="12041" max="12289" width="9.125" style="76"/>
    <col min="12290" max="12290" width="31.25" style="76" customWidth="1"/>
    <col min="12291" max="12291" width="13" style="76" customWidth="1"/>
    <col min="12292" max="12292" width="12.75" style="76" customWidth="1"/>
    <col min="12293" max="12293" width="30.375" style="76" customWidth="1"/>
    <col min="12294" max="12295" width="11.5" style="76" customWidth="1"/>
    <col min="12296" max="12296" width="25.625" style="76" customWidth="1"/>
    <col min="12297" max="12545" width="9.125" style="76"/>
    <col min="12546" max="12546" width="31.25" style="76" customWidth="1"/>
    <col min="12547" max="12547" width="13" style="76" customWidth="1"/>
    <col min="12548" max="12548" width="12.75" style="76" customWidth="1"/>
    <col min="12549" max="12549" width="30.375" style="76" customWidth="1"/>
    <col min="12550" max="12551" width="11.5" style="76" customWidth="1"/>
    <col min="12552" max="12552" width="25.625" style="76" customWidth="1"/>
    <col min="12553" max="12801" width="9.125" style="76"/>
    <col min="12802" max="12802" width="31.25" style="76" customWidth="1"/>
    <col min="12803" max="12803" width="13" style="76" customWidth="1"/>
    <col min="12804" max="12804" width="12.75" style="76" customWidth="1"/>
    <col min="12805" max="12805" width="30.375" style="76" customWidth="1"/>
    <col min="12806" max="12807" width="11.5" style="76" customWidth="1"/>
    <col min="12808" max="12808" width="25.625" style="76" customWidth="1"/>
    <col min="12809" max="13057" width="9.125" style="76"/>
    <col min="13058" max="13058" width="31.25" style="76" customWidth="1"/>
    <col min="13059" max="13059" width="13" style="76" customWidth="1"/>
    <col min="13060" max="13060" width="12.75" style="76" customWidth="1"/>
    <col min="13061" max="13061" width="30.375" style="76" customWidth="1"/>
    <col min="13062" max="13063" width="11.5" style="76" customWidth="1"/>
    <col min="13064" max="13064" width="25.625" style="76" customWidth="1"/>
    <col min="13065" max="13313" width="9.125" style="76"/>
    <col min="13314" max="13314" width="31.25" style="76" customWidth="1"/>
    <col min="13315" max="13315" width="13" style="76" customWidth="1"/>
    <col min="13316" max="13316" width="12.75" style="76" customWidth="1"/>
    <col min="13317" max="13317" width="30.375" style="76" customWidth="1"/>
    <col min="13318" max="13319" width="11.5" style="76" customWidth="1"/>
    <col min="13320" max="13320" width="25.625" style="76" customWidth="1"/>
    <col min="13321" max="13569" width="9.125" style="76"/>
    <col min="13570" max="13570" width="31.25" style="76" customWidth="1"/>
    <col min="13571" max="13571" width="13" style="76" customWidth="1"/>
    <col min="13572" max="13572" width="12.75" style="76" customWidth="1"/>
    <col min="13573" max="13573" width="30.375" style="76" customWidth="1"/>
    <col min="13574" max="13575" width="11.5" style="76" customWidth="1"/>
    <col min="13576" max="13576" width="25.625" style="76" customWidth="1"/>
    <col min="13577" max="13825" width="9.125" style="76"/>
    <col min="13826" max="13826" width="31.25" style="76" customWidth="1"/>
    <col min="13827" max="13827" width="13" style="76" customWidth="1"/>
    <col min="13828" max="13828" width="12.75" style="76" customWidth="1"/>
    <col min="13829" max="13829" width="30.375" style="76" customWidth="1"/>
    <col min="13830" max="13831" width="11.5" style="76" customWidth="1"/>
    <col min="13832" max="13832" width="25.625" style="76" customWidth="1"/>
    <col min="13833" max="14081" width="9.125" style="76"/>
    <col min="14082" max="14082" width="31.25" style="76" customWidth="1"/>
    <col min="14083" max="14083" width="13" style="76" customWidth="1"/>
    <col min="14084" max="14084" width="12.75" style="76" customWidth="1"/>
    <col min="14085" max="14085" width="30.375" style="76" customWidth="1"/>
    <col min="14086" max="14087" width="11.5" style="76" customWidth="1"/>
    <col min="14088" max="14088" width="25.625" style="76" customWidth="1"/>
    <col min="14089" max="14337" width="9.125" style="76"/>
    <col min="14338" max="14338" width="31.25" style="76" customWidth="1"/>
    <col min="14339" max="14339" width="13" style="76" customWidth="1"/>
    <col min="14340" max="14340" width="12.75" style="76" customWidth="1"/>
    <col min="14341" max="14341" width="30.375" style="76" customWidth="1"/>
    <col min="14342" max="14343" width="11.5" style="76" customWidth="1"/>
    <col min="14344" max="14344" width="25.625" style="76" customWidth="1"/>
    <col min="14345" max="14593" width="9.125" style="76"/>
    <col min="14594" max="14594" width="31.25" style="76" customWidth="1"/>
    <col min="14595" max="14595" width="13" style="76" customWidth="1"/>
    <col min="14596" max="14596" width="12.75" style="76" customWidth="1"/>
    <col min="14597" max="14597" width="30.375" style="76" customWidth="1"/>
    <col min="14598" max="14599" width="11.5" style="76" customWidth="1"/>
    <col min="14600" max="14600" width="25.625" style="76" customWidth="1"/>
    <col min="14601" max="14849" width="9.125" style="76"/>
    <col min="14850" max="14850" width="31.25" style="76" customWidth="1"/>
    <col min="14851" max="14851" width="13" style="76" customWidth="1"/>
    <col min="14852" max="14852" width="12.75" style="76" customWidth="1"/>
    <col min="14853" max="14853" width="30.375" style="76" customWidth="1"/>
    <col min="14854" max="14855" width="11.5" style="76" customWidth="1"/>
    <col min="14856" max="14856" width="25.625" style="76" customWidth="1"/>
    <col min="14857" max="15105" width="9.125" style="76"/>
    <col min="15106" max="15106" width="31.25" style="76" customWidth="1"/>
    <col min="15107" max="15107" width="13" style="76" customWidth="1"/>
    <col min="15108" max="15108" width="12.75" style="76" customWidth="1"/>
    <col min="15109" max="15109" width="30.375" style="76" customWidth="1"/>
    <col min="15110" max="15111" width="11.5" style="76" customWidth="1"/>
    <col min="15112" max="15112" width="25.625" style="76" customWidth="1"/>
    <col min="15113" max="15361" width="9.125" style="76"/>
    <col min="15362" max="15362" width="31.25" style="76" customWidth="1"/>
    <col min="15363" max="15363" width="13" style="76" customWidth="1"/>
    <col min="15364" max="15364" width="12.75" style="76" customWidth="1"/>
    <col min="15365" max="15365" width="30.375" style="76" customWidth="1"/>
    <col min="15366" max="15367" width="11.5" style="76" customWidth="1"/>
    <col min="15368" max="15368" width="25.625" style="76" customWidth="1"/>
    <col min="15369" max="15617" width="9.125" style="76"/>
    <col min="15618" max="15618" width="31.25" style="76" customWidth="1"/>
    <col min="15619" max="15619" width="13" style="76" customWidth="1"/>
    <col min="15620" max="15620" width="12.75" style="76" customWidth="1"/>
    <col min="15621" max="15621" width="30.375" style="76" customWidth="1"/>
    <col min="15622" max="15623" width="11.5" style="76" customWidth="1"/>
    <col min="15624" max="15624" width="25.625" style="76" customWidth="1"/>
    <col min="15625" max="15873" width="9.125" style="76"/>
    <col min="15874" max="15874" width="31.25" style="76" customWidth="1"/>
    <col min="15875" max="15875" width="13" style="76" customWidth="1"/>
    <col min="15876" max="15876" width="12.75" style="76" customWidth="1"/>
    <col min="15877" max="15877" width="30.375" style="76" customWidth="1"/>
    <col min="15878" max="15879" width="11.5" style="76" customWidth="1"/>
    <col min="15880" max="15880" width="25.625" style="76" customWidth="1"/>
    <col min="15881" max="16129" width="9.125" style="76"/>
    <col min="16130" max="16130" width="31.25" style="76" customWidth="1"/>
    <col min="16131" max="16131" width="13" style="76" customWidth="1"/>
    <col min="16132" max="16132" width="12.75" style="76" customWidth="1"/>
    <col min="16133" max="16133" width="30.375" style="76" customWidth="1"/>
    <col min="16134" max="16135" width="11.5" style="76" customWidth="1"/>
    <col min="16136" max="16136" width="25.625" style="76" customWidth="1"/>
    <col min="16137" max="16384" width="9.125" style="76"/>
  </cols>
  <sheetData>
    <row r="1" spans="1:8" ht="33.950000000000003" customHeight="1">
      <c r="A1" s="116" t="s">
        <v>164</v>
      </c>
      <c r="B1" s="116"/>
      <c r="C1" s="116"/>
      <c r="D1" s="116"/>
      <c r="E1" s="116"/>
      <c r="F1" s="116"/>
      <c r="G1" s="116"/>
      <c r="H1" s="116"/>
    </row>
    <row r="2" spans="1:8" ht="10.5" customHeight="1">
      <c r="A2" s="117"/>
      <c r="B2" s="117"/>
      <c r="C2" s="117"/>
      <c r="D2" s="117"/>
      <c r="E2" s="117"/>
      <c r="F2" s="117"/>
      <c r="G2" s="117"/>
      <c r="H2" s="117"/>
    </row>
    <row r="3" spans="1:8" ht="23.25" customHeight="1">
      <c r="A3" s="86" t="s">
        <v>167</v>
      </c>
      <c r="B3" s="85"/>
      <c r="C3" s="85"/>
      <c r="D3" s="85"/>
      <c r="E3" s="85"/>
      <c r="F3" s="85"/>
      <c r="G3" s="85"/>
      <c r="H3" s="91" t="s">
        <v>54</v>
      </c>
    </row>
    <row r="4" spans="1:8" ht="30.75" customHeight="1">
      <c r="A4" s="118" t="s">
        <v>55</v>
      </c>
      <c r="B4" s="115" t="s">
        <v>108</v>
      </c>
      <c r="C4" s="115" t="s">
        <v>49</v>
      </c>
      <c r="D4" s="114" t="s">
        <v>84</v>
      </c>
      <c r="E4" s="120" t="s">
        <v>57</v>
      </c>
      <c r="F4" s="115" t="s">
        <v>108</v>
      </c>
      <c r="G4" s="115" t="s">
        <v>49</v>
      </c>
      <c r="H4" s="114" t="s">
        <v>84</v>
      </c>
    </row>
    <row r="5" spans="1:8" ht="31.5" customHeight="1">
      <c r="A5" s="119"/>
      <c r="B5" s="115"/>
      <c r="C5" s="115"/>
      <c r="D5" s="114"/>
      <c r="E5" s="121"/>
      <c r="F5" s="115"/>
      <c r="G5" s="115"/>
      <c r="H5" s="114"/>
    </row>
    <row r="6" spans="1:8" s="80" customFormat="1" ht="21.95" customHeight="1">
      <c r="A6" s="77" t="s">
        <v>140</v>
      </c>
      <c r="B6" s="78">
        <v>500</v>
      </c>
      <c r="C6" s="78"/>
      <c r="D6" s="78">
        <f>B6+C6</f>
        <v>500</v>
      </c>
      <c r="E6" s="79" t="s">
        <v>141</v>
      </c>
      <c r="F6" s="78">
        <f>SUM(F7:F10)</f>
        <v>1014</v>
      </c>
      <c r="G6" s="78">
        <v>179</v>
      </c>
      <c r="H6" s="78">
        <f>F6+G6</f>
        <v>1193</v>
      </c>
    </row>
    <row r="7" spans="1:8" s="80" customFormat="1" ht="21.95" customHeight="1">
      <c r="A7" s="81" t="s">
        <v>142</v>
      </c>
      <c r="B7" s="78"/>
      <c r="C7" s="78"/>
      <c r="D7" s="78">
        <f t="shared" ref="D7:D17" si="0">B7+C7</f>
        <v>0</v>
      </c>
      <c r="E7" s="82" t="s">
        <v>143</v>
      </c>
      <c r="F7" s="78"/>
      <c r="G7" s="78"/>
      <c r="H7" s="78">
        <f t="shared" ref="H7:H16" si="1">F7+G7</f>
        <v>0</v>
      </c>
    </row>
    <row r="8" spans="1:8" s="80" customFormat="1" ht="21.95" customHeight="1">
      <c r="A8" s="81" t="s">
        <v>144</v>
      </c>
      <c r="B8" s="78"/>
      <c r="C8" s="78"/>
      <c r="D8" s="78">
        <f t="shared" si="0"/>
        <v>0</v>
      </c>
      <c r="E8" s="79" t="s">
        <v>145</v>
      </c>
      <c r="F8" s="78"/>
      <c r="G8" s="78"/>
      <c r="H8" s="78">
        <f t="shared" si="1"/>
        <v>0</v>
      </c>
    </row>
    <row r="9" spans="1:8" s="80" customFormat="1" ht="40.5" customHeight="1">
      <c r="A9" s="81" t="s">
        <v>146</v>
      </c>
      <c r="B9" s="78"/>
      <c r="C9" s="78"/>
      <c r="D9" s="78">
        <f t="shared" si="0"/>
        <v>0</v>
      </c>
      <c r="E9" s="82" t="s">
        <v>147</v>
      </c>
      <c r="F9" s="78">
        <v>200</v>
      </c>
      <c r="G9" s="78"/>
      <c r="H9" s="78">
        <f t="shared" si="1"/>
        <v>200</v>
      </c>
    </row>
    <row r="10" spans="1:8" s="80" customFormat="1" ht="54" customHeight="1">
      <c r="A10" s="81" t="s">
        <v>148</v>
      </c>
      <c r="B10" s="78"/>
      <c r="C10" s="78"/>
      <c r="D10" s="78">
        <f t="shared" si="0"/>
        <v>0</v>
      </c>
      <c r="E10" s="82" t="s">
        <v>149</v>
      </c>
      <c r="F10" s="78">
        <v>814</v>
      </c>
      <c r="G10" s="78">
        <v>179</v>
      </c>
      <c r="H10" s="78">
        <f t="shared" si="1"/>
        <v>993</v>
      </c>
    </row>
    <row r="11" spans="1:8" s="80" customFormat="1" ht="21.95" customHeight="1">
      <c r="A11" s="81" t="s">
        <v>150</v>
      </c>
      <c r="B11" s="78"/>
      <c r="C11" s="78"/>
      <c r="D11" s="78">
        <f t="shared" si="0"/>
        <v>0</v>
      </c>
      <c r="E11" s="82" t="s">
        <v>151</v>
      </c>
      <c r="F11" s="78">
        <v>2500</v>
      </c>
      <c r="G11" s="78">
        <v>-2500</v>
      </c>
      <c r="H11" s="78">
        <f t="shared" si="1"/>
        <v>0</v>
      </c>
    </row>
    <row r="12" spans="1:8" s="80" customFormat="1" ht="21.95" customHeight="1">
      <c r="A12" s="81" t="s">
        <v>152</v>
      </c>
      <c r="B12" s="78">
        <v>3000</v>
      </c>
      <c r="C12" s="78">
        <f>-2736+362</f>
        <v>-2374</v>
      </c>
      <c r="D12" s="78">
        <f t="shared" si="0"/>
        <v>626</v>
      </c>
      <c r="E12" s="82" t="s">
        <v>153</v>
      </c>
      <c r="F12" s="78"/>
      <c r="G12" s="78"/>
      <c r="H12" s="78">
        <f t="shared" si="1"/>
        <v>0</v>
      </c>
    </row>
    <row r="13" spans="1:8" s="80" customFormat="1" ht="21.95" customHeight="1">
      <c r="A13" s="81" t="s">
        <v>154</v>
      </c>
      <c r="B13" s="78"/>
      <c r="C13" s="78"/>
      <c r="D13" s="78">
        <f t="shared" si="0"/>
        <v>0</v>
      </c>
      <c r="E13" s="79" t="s">
        <v>155</v>
      </c>
      <c r="F13" s="78">
        <v>2500</v>
      </c>
      <c r="G13" s="78">
        <v>-2500</v>
      </c>
      <c r="H13" s="78">
        <f t="shared" si="1"/>
        <v>0</v>
      </c>
    </row>
    <row r="14" spans="1:8" s="80" customFormat="1" ht="21.95" customHeight="1">
      <c r="A14" s="81"/>
      <c r="B14" s="82"/>
      <c r="C14" s="82"/>
      <c r="D14" s="78">
        <f t="shared" si="0"/>
        <v>0</v>
      </c>
      <c r="E14" s="79"/>
      <c r="F14" s="78"/>
      <c r="G14" s="78"/>
      <c r="H14" s="78">
        <f t="shared" si="1"/>
        <v>0</v>
      </c>
    </row>
    <row r="15" spans="1:8" s="80" customFormat="1" ht="21.95" customHeight="1">
      <c r="A15" s="81"/>
      <c r="B15" s="82"/>
      <c r="C15" s="82"/>
      <c r="D15" s="78">
        <f t="shared" si="0"/>
        <v>0</v>
      </c>
      <c r="E15" s="81"/>
      <c r="F15" s="78"/>
      <c r="G15" s="78"/>
      <c r="H15" s="78">
        <f t="shared" si="1"/>
        <v>0</v>
      </c>
    </row>
    <row r="16" spans="1:8" s="80" customFormat="1" ht="21.95" customHeight="1">
      <c r="A16" s="83" t="s">
        <v>156</v>
      </c>
      <c r="B16" s="82">
        <v>3500</v>
      </c>
      <c r="C16" s="82">
        <f>-2736+362</f>
        <v>-2374</v>
      </c>
      <c r="D16" s="78">
        <f t="shared" si="0"/>
        <v>1126</v>
      </c>
      <c r="E16" s="83" t="s">
        <v>157</v>
      </c>
      <c r="F16" s="78">
        <f>F6+F11</f>
        <v>3514</v>
      </c>
      <c r="G16" s="78">
        <f>-2500+100+76+3</f>
        <v>-2321</v>
      </c>
      <c r="H16" s="78">
        <f t="shared" si="1"/>
        <v>1193</v>
      </c>
    </row>
    <row r="17" spans="1:8" s="80" customFormat="1" ht="21.95" customHeight="1">
      <c r="A17" s="81" t="s">
        <v>158</v>
      </c>
      <c r="B17" s="82">
        <v>14</v>
      </c>
      <c r="C17" s="82">
        <v>156</v>
      </c>
      <c r="D17" s="78">
        <f t="shared" si="0"/>
        <v>170</v>
      </c>
      <c r="E17" s="81" t="s">
        <v>159</v>
      </c>
      <c r="F17" s="78"/>
      <c r="G17" s="78">
        <v>103</v>
      </c>
      <c r="H17" s="78">
        <v>103</v>
      </c>
    </row>
    <row r="18" spans="1:8" s="80" customFormat="1" ht="21.95" customHeight="1">
      <c r="A18" s="81" t="s">
        <v>160</v>
      </c>
      <c r="B18" s="82">
        <v>0</v>
      </c>
      <c r="C18" s="82"/>
      <c r="D18" s="82">
        <v>0</v>
      </c>
      <c r="E18" s="81" t="s">
        <v>160</v>
      </c>
      <c r="F18" s="78"/>
      <c r="G18" s="78">
        <v>103</v>
      </c>
      <c r="H18" s="78">
        <v>103</v>
      </c>
    </row>
    <row r="19" spans="1:8" s="80" customFormat="1" ht="21.95" customHeight="1">
      <c r="A19" s="81" t="s">
        <v>161</v>
      </c>
      <c r="B19" s="82"/>
      <c r="C19" s="82"/>
      <c r="D19" s="82"/>
      <c r="E19" s="81" t="s">
        <v>161</v>
      </c>
      <c r="F19" s="78"/>
      <c r="G19" s="78"/>
      <c r="H19" s="78"/>
    </row>
    <row r="20" spans="1:8" s="80" customFormat="1" ht="21.95" customHeight="1">
      <c r="A20" s="81"/>
      <c r="B20" s="82"/>
      <c r="C20" s="82"/>
      <c r="D20" s="82"/>
      <c r="E20" s="81"/>
      <c r="F20" s="78"/>
      <c r="G20" s="78"/>
      <c r="H20" s="78"/>
    </row>
    <row r="21" spans="1:8" s="80" customFormat="1" ht="21.95" customHeight="1">
      <c r="A21" s="83" t="s">
        <v>162</v>
      </c>
      <c r="B21" s="82">
        <f>B16+B17</f>
        <v>3514</v>
      </c>
      <c r="C21" s="82">
        <f>C16+C17</f>
        <v>-2218</v>
      </c>
      <c r="D21" s="82">
        <f>D16+D17</f>
        <v>1296</v>
      </c>
      <c r="E21" s="83" t="s">
        <v>163</v>
      </c>
      <c r="F21" s="78">
        <f>F16+F17</f>
        <v>3514</v>
      </c>
      <c r="G21" s="78">
        <f>G16+G17</f>
        <v>-2218</v>
      </c>
      <c r="H21" s="78">
        <f>H16+H17</f>
        <v>1296</v>
      </c>
    </row>
  </sheetData>
  <mergeCells count="10">
    <mergeCell ref="D4:D5"/>
    <mergeCell ref="F4:F5"/>
    <mergeCell ref="G4:G5"/>
    <mergeCell ref="H4:H5"/>
    <mergeCell ref="A1:H1"/>
    <mergeCell ref="A2:H2"/>
    <mergeCell ref="A4:A5"/>
    <mergeCell ref="E4:E5"/>
    <mergeCell ref="B4:B5"/>
    <mergeCell ref="C4:C5"/>
  </mergeCells>
  <phoneticPr fontId="4" type="noConversion"/>
  <printOptions horizontalCentered="1"/>
  <pageMargins left="0.39370078740157483" right="0.39370078740157483" top="0.55118110236220474" bottom="0.51181102362204722" header="0.31496062992125984" footer="0.19685039370078741"/>
  <pageSetup paperSize="9" scale="90" fitToWidth="3" orientation="landscape" blackAndWhite="1" r:id="rId1"/>
  <headerFooter alignWithMargins="0">
    <oddFooter>第 &amp;P 页，共 &amp;N 页</oddFooter>
  </headerFooter>
</worksheet>
</file>

<file path=xl/worksheets/sheet5.xml><?xml version="1.0" encoding="utf-8"?>
<worksheet xmlns="http://schemas.openxmlformats.org/spreadsheetml/2006/main" xmlns:r="http://schemas.openxmlformats.org/officeDocument/2006/relationships">
  <dimension ref="A1:N39"/>
  <sheetViews>
    <sheetView workbookViewId="0">
      <selection activeCell="A9" sqref="A9"/>
    </sheetView>
  </sheetViews>
  <sheetFormatPr defaultColWidth="9" defaultRowHeight="13.5"/>
  <cols>
    <col min="1" max="1" width="9" style="51" customWidth="1"/>
    <col min="2" max="2" width="36.25" style="51" customWidth="1"/>
    <col min="3" max="3" width="12.5" style="51" customWidth="1"/>
    <col min="4" max="5" width="19.375" style="51" customWidth="1"/>
    <col min="6" max="6" width="8.875" style="51" hidden="1" customWidth="1"/>
    <col min="7" max="7" width="8.75" style="51" hidden="1" customWidth="1"/>
    <col min="8" max="8" width="8.625" style="51" hidden="1" customWidth="1"/>
    <col min="9" max="9" width="9.75" style="51" hidden="1" customWidth="1"/>
    <col min="10" max="10" width="12.875" style="51" customWidth="1"/>
    <col min="11" max="11" width="31.5" style="51" customWidth="1"/>
    <col min="12" max="12" width="23.75" style="51" customWidth="1"/>
    <col min="13" max="13" width="17.875" style="51" customWidth="1"/>
    <col min="14" max="14" width="19.375" style="51" bestFit="1" customWidth="1"/>
    <col min="15" max="16384" width="9" style="51"/>
  </cols>
  <sheetData>
    <row r="1" spans="1:14" ht="33" customHeight="1">
      <c r="A1" s="125" t="s">
        <v>138</v>
      </c>
      <c r="B1" s="125"/>
      <c r="C1" s="125"/>
      <c r="D1" s="125"/>
      <c r="E1" s="125"/>
      <c r="F1" s="125"/>
      <c r="G1" s="125"/>
      <c r="H1" s="125"/>
      <c r="I1" s="125"/>
      <c r="J1" s="125"/>
      <c r="K1" s="125"/>
    </row>
    <row r="2" spans="1:14" ht="18.75" customHeight="1">
      <c r="A2" s="87" t="s">
        <v>168</v>
      </c>
      <c r="B2" s="60"/>
      <c r="C2" s="60"/>
      <c r="D2" s="60"/>
      <c r="E2" s="60"/>
      <c r="F2" s="60"/>
      <c r="G2" s="60"/>
      <c r="H2" s="60"/>
      <c r="I2" s="60"/>
      <c r="J2" s="60"/>
      <c r="K2" s="61" t="s">
        <v>54</v>
      </c>
    </row>
    <row r="3" spans="1:14" ht="34.700000000000003" customHeight="1">
      <c r="A3" s="126" t="s">
        <v>113</v>
      </c>
      <c r="B3" s="127" t="s">
        <v>114</v>
      </c>
      <c r="C3" s="123" t="s">
        <v>132</v>
      </c>
      <c r="D3" s="127" t="s">
        <v>115</v>
      </c>
      <c r="E3" s="127" t="s">
        <v>116</v>
      </c>
      <c r="F3" s="123" t="s">
        <v>117</v>
      </c>
      <c r="G3" s="123" t="s">
        <v>118</v>
      </c>
      <c r="H3" s="127" t="s">
        <v>119</v>
      </c>
      <c r="I3" s="127" t="s">
        <v>120</v>
      </c>
      <c r="J3" s="123" t="s">
        <v>135</v>
      </c>
      <c r="K3" s="123" t="s">
        <v>222</v>
      </c>
    </row>
    <row r="4" spans="1:14" ht="17.649999999999999" customHeight="1">
      <c r="A4" s="126"/>
      <c r="B4" s="127"/>
      <c r="C4" s="124"/>
      <c r="D4" s="127"/>
      <c r="E4" s="127"/>
      <c r="F4" s="124"/>
      <c r="G4" s="124"/>
      <c r="H4" s="127"/>
      <c r="I4" s="127"/>
      <c r="J4" s="124"/>
      <c r="K4" s="124"/>
    </row>
    <row r="5" spans="1:14" ht="30" customHeight="1">
      <c r="A5" s="88">
        <v>1</v>
      </c>
      <c r="B5" s="89" t="s">
        <v>169</v>
      </c>
      <c r="C5" s="52" t="s">
        <v>133</v>
      </c>
      <c r="D5" s="90" t="s">
        <v>121</v>
      </c>
      <c r="E5" s="90" t="s">
        <v>121</v>
      </c>
      <c r="F5" s="53"/>
      <c r="G5" s="53">
        <v>10000</v>
      </c>
      <c r="H5" s="53"/>
      <c r="I5" s="53"/>
      <c r="J5" s="53">
        <v>11000</v>
      </c>
      <c r="K5" s="53"/>
      <c r="M5" s="54"/>
    </row>
    <row r="6" spans="1:14" ht="30" customHeight="1">
      <c r="A6" s="88">
        <v>2</v>
      </c>
      <c r="B6" s="89" t="s">
        <v>170</v>
      </c>
      <c r="C6" s="52" t="s">
        <v>133</v>
      </c>
      <c r="D6" s="90" t="s">
        <v>121</v>
      </c>
      <c r="E6" s="90" t="s">
        <v>121</v>
      </c>
      <c r="F6" s="53"/>
      <c r="G6" s="53">
        <v>5000</v>
      </c>
      <c r="H6" s="53"/>
      <c r="I6" s="53"/>
      <c r="J6" s="53">
        <v>7000</v>
      </c>
      <c r="K6" s="53"/>
      <c r="L6" s="55"/>
      <c r="N6" s="56"/>
    </row>
    <row r="7" spans="1:14" ht="30" customHeight="1">
      <c r="A7" s="88">
        <v>3</v>
      </c>
      <c r="B7" s="89" t="s">
        <v>171</v>
      </c>
      <c r="C7" s="52" t="s">
        <v>133</v>
      </c>
      <c r="D7" s="90" t="s">
        <v>121</v>
      </c>
      <c r="E7" s="90" t="s">
        <v>121</v>
      </c>
      <c r="F7" s="53"/>
      <c r="G7" s="53"/>
      <c r="H7" s="53">
        <v>4000</v>
      </c>
      <c r="I7" s="53"/>
      <c r="J7" s="53">
        <v>11000</v>
      </c>
      <c r="K7" s="53"/>
      <c r="L7" s="55"/>
      <c r="N7" s="56"/>
    </row>
    <row r="8" spans="1:14" ht="30" customHeight="1">
      <c r="A8" s="88">
        <v>4</v>
      </c>
      <c r="B8" s="89" t="s">
        <v>172</v>
      </c>
      <c r="C8" s="52" t="s">
        <v>133</v>
      </c>
      <c r="D8" s="90" t="s">
        <v>122</v>
      </c>
      <c r="E8" s="90" t="s">
        <v>123</v>
      </c>
      <c r="F8" s="53"/>
      <c r="G8" s="53"/>
      <c r="H8" s="53"/>
      <c r="I8" s="53"/>
      <c r="J8" s="53">
        <v>3000</v>
      </c>
      <c r="K8" s="53"/>
      <c r="L8" s="55"/>
      <c r="N8" s="56"/>
    </row>
    <row r="9" spans="1:14" ht="30" customHeight="1">
      <c r="A9" s="88">
        <v>5</v>
      </c>
      <c r="B9" s="89" t="s">
        <v>173</v>
      </c>
      <c r="C9" s="52" t="s">
        <v>134</v>
      </c>
      <c r="D9" s="90" t="s">
        <v>130</v>
      </c>
      <c r="E9" s="90" t="s">
        <v>130</v>
      </c>
      <c r="F9" s="53">
        <v>2000</v>
      </c>
      <c r="G9" s="53"/>
      <c r="H9" s="53">
        <v>3000</v>
      </c>
      <c r="I9" s="53"/>
      <c r="J9" s="53">
        <v>40000</v>
      </c>
      <c r="K9" s="53"/>
    </row>
    <row r="10" spans="1:14" ht="30" customHeight="1">
      <c r="A10" s="88">
        <v>6</v>
      </c>
      <c r="B10" s="89" t="s">
        <v>174</v>
      </c>
      <c r="C10" s="52" t="s">
        <v>134</v>
      </c>
      <c r="D10" s="90" t="s">
        <v>203</v>
      </c>
      <c r="E10" s="90" t="s">
        <v>123</v>
      </c>
      <c r="F10" s="53">
        <v>2000</v>
      </c>
      <c r="G10" s="53"/>
      <c r="H10" s="53">
        <v>3500</v>
      </c>
      <c r="I10" s="53">
        <v>2500</v>
      </c>
      <c r="J10" s="53">
        <v>6000</v>
      </c>
      <c r="K10" s="53"/>
    </row>
    <row r="11" spans="1:14" ht="30" customHeight="1">
      <c r="A11" s="88">
        <v>7</v>
      </c>
      <c r="B11" s="89" t="s">
        <v>175</v>
      </c>
      <c r="C11" s="52" t="s">
        <v>134</v>
      </c>
      <c r="D11" s="90" t="s">
        <v>204</v>
      </c>
      <c r="E11" s="90" t="s">
        <v>123</v>
      </c>
      <c r="F11" s="53">
        <v>3000</v>
      </c>
      <c r="G11" s="53"/>
      <c r="H11" s="53">
        <v>5500</v>
      </c>
      <c r="I11" s="53">
        <v>3500</v>
      </c>
      <c r="J11" s="53">
        <v>15000</v>
      </c>
      <c r="K11" s="53"/>
    </row>
    <row r="12" spans="1:14" ht="30" customHeight="1">
      <c r="A12" s="88">
        <v>8</v>
      </c>
      <c r="B12" s="89" t="s">
        <v>176</v>
      </c>
      <c r="C12" s="52" t="s">
        <v>134</v>
      </c>
      <c r="D12" s="90" t="s">
        <v>126</v>
      </c>
      <c r="E12" s="90" t="s">
        <v>205</v>
      </c>
      <c r="F12" s="53"/>
      <c r="G12" s="53">
        <v>5000</v>
      </c>
      <c r="H12" s="53"/>
      <c r="I12" s="53"/>
      <c r="J12" s="53">
        <v>4000</v>
      </c>
      <c r="K12" s="53"/>
      <c r="M12" s="56"/>
    </row>
    <row r="13" spans="1:14" ht="30" customHeight="1">
      <c r="A13" s="88">
        <v>9</v>
      </c>
      <c r="B13" s="89" t="s">
        <v>177</v>
      </c>
      <c r="C13" s="52" t="s">
        <v>134</v>
      </c>
      <c r="D13" s="90" t="s">
        <v>206</v>
      </c>
      <c r="E13" s="90" t="s">
        <v>205</v>
      </c>
      <c r="F13" s="53"/>
      <c r="G13" s="53"/>
      <c r="H13" s="53"/>
      <c r="I13" s="53"/>
      <c r="J13" s="53">
        <v>2000</v>
      </c>
      <c r="K13" s="53"/>
      <c r="M13" s="56"/>
    </row>
    <row r="14" spans="1:14" ht="30" customHeight="1">
      <c r="A14" s="88">
        <v>10</v>
      </c>
      <c r="B14" s="89" t="s">
        <v>178</v>
      </c>
      <c r="C14" s="52" t="s">
        <v>134</v>
      </c>
      <c r="D14" s="90" t="s">
        <v>129</v>
      </c>
      <c r="E14" s="90" t="s">
        <v>205</v>
      </c>
      <c r="F14" s="53"/>
      <c r="G14" s="53"/>
      <c r="H14" s="53"/>
      <c r="I14" s="53"/>
      <c r="J14" s="53">
        <v>5000</v>
      </c>
      <c r="K14" s="53"/>
      <c r="M14" s="56"/>
    </row>
    <row r="15" spans="1:14" ht="30" customHeight="1">
      <c r="A15" s="88">
        <v>11</v>
      </c>
      <c r="B15" s="89" t="s">
        <v>179</v>
      </c>
      <c r="C15" s="52" t="s">
        <v>134</v>
      </c>
      <c r="D15" s="90" t="s">
        <v>207</v>
      </c>
      <c r="E15" s="90" t="s">
        <v>207</v>
      </c>
      <c r="F15" s="53"/>
      <c r="G15" s="53"/>
      <c r="H15" s="53"/>
      <c r="I15" s="53"/>
      <c r="J15" s="53">
        <v>15000</v>
      </c>
      <c r="K15" s="53"/>
      <c r="M15" s="56"/>
    </row>
    <row r="16" spans="1:14" ht="30" customHeight="1">
      <c r="A16" s="88">
        <v>12</v>
      </c>
      <c r="B16" s="89" t="s">
        <v>180</v>
      </c>
      <c r="C16" s="52" t="s">
        <v>134</v>
      </c>
      <c r="D16" s="90" t="s">
        <v>124</v>
      </c>
      <c r="E16" s="90" t="s">
        <v>124</v>
      </c>
      <c r="F16" s="53"/>
      <c r="G16" s="53"/>
      <c r="H16" s="53"/>
      <c r="I16" s="53"/>
      <c r="J16" s="53">
        <v>2000</v>
      </c>
      <c r="K16" s="53"/>
      <c r="M16" s="56"/>
    </row>
    <row r="17" spans="1:13" ht="30" customHeight="1">
      <c r="A17" s="88">
        <v>13</v>
      </c>
      <c r="B17" s="89" t="s">
        <v>181</v>
      </c>
      <c r="C17" s="52" t="s">
        <v>134</v>
      </c>
      <c r="D17" s="90" t="s">
        <v>125</v>
      </c>
      <c r="E17" s="90" t="s">
        <v>125</v>
      </c>
      <c r="F17" s="53"/>
      <c r="G17" s="53"/>
      <c r="H17" s="53"/>
      <c r="I17" s="53"/>
      <c r="J17" s="53">
        <v>8000</v>
      </c>
      <c r="K17" s="53"/>
      <c r="M17" s="56"/>
    </row>
    <row r="18" spans="1:13" ht="30" customHeight="1">
      <c r="A18" s="88">
        <v>14</v>
      </c>
      <c r="B18" s="89" t="s">
        <v>182</v>
      </c>
      <c r="C18" s="52" t="s">
        <v>134</v>
      </c>
      <c r="D18" s="90" t="s">
        <v>208</v>
      </c>
      <c r="E18" s="90" t="s">
        <v>125</v>
      </c>
      <c r="F18" s="53"/>
      <c r="G18" s="53"/>
      <c r="H18" s="53"/>
      <c r="I18" s="53"/>
      <c r="J18" s="53">
        <v>5600</v>
      </c>
      <c r="K18" s="53"/>
      <c r="M18" s="56"/>
    </row>
    <row r="19" spans="1:13" ht="30" customHeight="1">
      <c r="A19" s="88">
        <v>15</v>
      </c>
      <c r="B19" s="89" t="s">
        <v>183</v>
      </c>
      <c r="C19" s="52" t="s">
        <v>134</v>
      </c>
      <c r="D19" s="90" t="s">
        <v>209</v>
      </c>
      <c r="E19" s="90" t="s">
        <v>128</v>
      </c>
      <c r="F19" s="53"/>
      <c r="G19" s="53"/>
      <c r="H19" s="53"/>
      <c r="I19" s="53"/>
      <c r="J19" s="53">
        <v>5000</v>
      </c>
      <c r="K19" s="53"/>
      <c r="M19" s="56"/>
    </row>
    <row r="20" spans="1:13" ht="30" customHeight="1">
      <c r="A20" s="88">
        <v>16</v>
      </c>
      <c r="B20" s="89" t="s">
        <v>184</v>
      </c>
      <c r="C20" s="52" t="s">
        <v>134</v>
      </c>
      <c r="D20" s="90" t="s">
        <v>210</v>
      </c>
      <c r="E20" s="90" t="s">
        <v>211</v>
      </c>
      <c r="F20" s="53"/>
      <c r="G20" s="53"/>
      <c r="H20" s="53"/>
      <c r="I20" s="53"/>
      <c r="J20" s="53">
        <v>5000</v>
      </c>
      <c r="K20" s="53"/>
      <c r="M20" s="56"/>
    </row>
    <row r="21" spans="1:13" ht="30" customHeight="1">
      <c r="A21" s="88">
        <v>17</v>
      </c>
      <c r="B21" s="89" t="s">
        <v>185</v>
      </c>
      <c r="C21" s="52" t="s">
        <v>134</v>
      </c>
      <c r="D21" s="90" t="s">
        <v>203</v>
      </c>
      <c r="E21" s="90" t="s">
        <v>123</v>
      </c>
      <c r="F21" s="53"/>
      <c r="G21" s="53"/>
      <c r="H21" s="53"/>
      <c r="I21" s="53"/>
      <c r="J21" s="53">
        <v>5000</v>
      </c>
      <c r="K21" s="53"/>
      <c r="M21" s="56"/>
    </row>
    <row r="22" spans="1:13" ht="30" customHeight="1">
      <c r="A22" s="88">
        <v>18</v>
      </c>
      <c r="B22" s="89" t="s">
        <v>186</v>
      </c>
      <c r="C22" s="52" t="s">
        <v>134</v>
      </c>
      <c r="D22" s="90" t="s">
        <v>203</v>
      </c>
      <c r="E22" s="90" t="s">
        <v>123</v>
      </c>
      <c r="F22" s="53"/>
      <c r="G22" s="53"/>
      <c r="H22" s="53"/>
      <c r="I22" s="53"/>
      <c r="J22" s="53">
        <v>8000</v>
      </c>
      <c r="K22" s="53"/>
      <c r="M22" s="56"/>
    </row>
    <row r="23" spans="1:13" ht="30" customHeight="1">
      <c r="A23" s="88">
        <v>19</v>
      </c>
      <c r="B23" s="89" t="s">
        <v>187</v>
      </c>
      <c r="C23" s="52" t="s">
        <v>134</v>
      </c>
      <c r="D23" s="90" t="s">
        <v>212</v>
      </c>
      <c r="E23" s="90" t="s">
        <v>213</v>
      </c>
      <c r="F23" s="53"/>
      <c r="G23" s="53"/>
      <c r="H23" s="53"/>
      <c r="I23" s="53"/>
      <c r="J23" s="53">
        <v>13000</v>
      </c>
      <c r="K23" s="53"/>
      <c r="M23" s="56"/>
    </row>
    <row r="24" spans="1:13" ht="30" customHeight="1">
      <c r="A24" s="88">
        <v>20</v>
      </c>
      <c r="B24" s="89" t="s">
        <v>188</v>
      </c>
      <c r="C24" s="52" t="s">
        <v>134</v>
      </c>
      <c r="D24" s="90" t="s">
        <v>214</v>
      </c>
      <c r="E24" s="90" t="s">
        <v>214</v>
      </c>
      <c r="F24" s="53"/>
      <c r="G24" s="53"/>
      <c r="H24" s="53"/>
      <c r="I24" s="53"/>
      <c r="J24" s="53">
        <v>10000</v>
      </c>
      <c r="K24" s="53"/>
      <c r="M24" s="56"/>
    </row>
    <row r="25" spans="1:13" ht="30" customHeight="1">
      <c r="A25" s="88">
        <v>21</v>
      </c>
      <c r="B25" s="89" t="s">
        <v>189</v>
      </c>
      <c r="C25" s="52" t="s">
        <v>134</v>
      </c>
      <c r="D25" s="90" t="s">
        <v>215</v>
      </c>
      <c r="E25" s="90" t="s">
        <v>215</v>
      </c>
      <c r="F25" s="53"/>
      <c r="G25" s="53"/>
      <c r="H25" s="53"/>
      <c r="I25" s="53"/>
      <c r="J25" s="53">
        <v>8000</v>
      </c>
      <c r="K25" s="53"/>
      <c r="M25" s="56"/>
    </row>
    <row r="26" spans="1:13" ht="30" customHeight="1">
      <c r="A26" s="88">
        <v>22</v>
      </c>
      <c r="B26" s="89" t="s">
        <v>190</v>
      </c>
      <c r="C26" s="52" t="s">
        <v>134</v>
      </c>
      <c r="D26" s="90" t="s">
        <v>127</v>
      </c>
      <c r="E26" s="90" t="s">
        <v>127</v>
      </c>
      <c r="F26" s="53"/>
      <c r="G26" s="53"/>
      <c r="H26" s="53"/>
      <c r="I26" s="53"/>
      <c r="J26" s="53">
        <v>22000</v>
      </c>
      <c r="K26" s="53"/>
      <c r="M26" s="56"/>
    </row>
    <row r="27" spans="1:13" ht="30" customHeight="1">
      <c r="A27" s="88">
        <v>23</v>
      </c>
      <c r="B27" s="89" t="s">
        <v>191</v>
      </c>
      <c r="C27" s="52" t="s">
        <v>134</v>
      </c>
      <c r="D27" s="90" t="s">
        <v>216</v>
      </c>
      <c r="E27" s="90" t="s">
        <v>216</v>
      </c>
      <c r="F27" s="53"/>
      <c r="G27" s="53"/>
      <c r="H27" s="53"/>
      <c r="I27" s="53"/>
      <c r="J27" s="53">
        <v>5000</v>
      </c>
      <c r="K27" s="53"/>
      <c r="M27" s="56"/>
    </row>
    <row r="28" spans="1:13" ht="30" customHeight="1">
      <c r="A28" s="88">
        <v>24</v>
      </c>
      <c r="B28" s="89" t="s">
        <v>192</v>
      </c>
      <c r="C28" s="52" t="s">
        <v>134</v>
      </c>
      <c r="D28" s="90" t="s">
        <v>216</v>
      </c>
      <c r="E28" s="90" t="s">
        <v>216</v>
      </c>
      <c r="F28" s="53"/>
      <c r="G28" s="53">
        <v>5000</v>
      </c>
      <c r="H28" s="53"/>
      <c r="I28" s="53"/>
      <c r="J28" s="53">
        <v>5000</v>
      </c>
      <c r="K28" s="53"/>
      <c r="M28" s="56"/>
    </row>
    <row r="29" spans="1:13" ht="30" customHeight="1">
      <c r="A29" s="88">
        <v>25</v>
      </c>
      <c r="B29" s="89" t="s">
        <v>193</v>
      </c>
      <c r="C29" s="52" t="s">
        <v>134</v>
      </c>
      <c r="D29" s="90" t="s">
        <v>217</v>
      </c>
      <c r="E29" s="90" t="s">
        <v>123</v>
      </c>
      <c r="F29" s="53"/>
      <c r="G29" s="53">
        <v>5000</v>
      </c>
      <c r="H29" s="53">
        <v>15000</v>
      </c>
      <c r="I29" s="53">
        <v>5000</v>
      </c>
      <c r="J29" s="53">
        <v>5000</v>
      </c>
      <c r="K29" s="53"/>
      <c r="M29" s="56"/>
    </row>
    <row r="30" spans="1:13" ht="30" customHeight="1">
      <c r="A30" s="88">
        <v>26</v>
      </c>
      <c r="B30" s="89" t="s">
        <v>194</v>
      </c>
      <c r="C30" s="52" t="s">
        <v>134</v>
      </c>
      <c r="D30" s="90" t="s">
        <v>218</v>
      </c>
      <c r="E30" s="90" t="s">
        <v>218</v>
      </c>
      <c r="F30" s="53"/>
      <c r="G30" s="53">
        <v>2000</v>
      </c>
      <c r="H30" s="53">
        <v>4000</v>
      </c>
      <c r="I30" s="53">
        <v>1500</v>
      </c>
      <c r="J30" s="53">
        <v>6000</v>
      </c>
      <c r="K30" s="53"/>
      <c r="M30" s="56"/>
    </row>
    <row r="31" spans="1:13" ht="30" customHeight="1">
      <c r="A31" s="88">
        <v>27</v>
      </c>
      <c r="B31" s="89" t="s">
        <v>195</v>
      </c>
      <c r="C31" s="52" t="s">
        <v>134</v>
      </c>
      <c r="D31" s="90" t="s">
        <v>219</v>
      </c>
      <c r="E31" s="90" t="s">
        <v>220</v>
      </c>
      <c r="F31" s="53"/>
      <c r="G31" s="53">
        <v>2000</v>
      </c>
      <c r="H31" s="53">
        <v>15000</v>
      </c>
      <c r="I31" s="53">
        <v>8000</v>
      </c>
      <c r="J31" s="53">
        <v>5000</v>
      </c>
      <c r="K31" s="53"/>
      <c r="M31" s="57"/>
    </row>
    <row r="32" spans="1:13" ht="30" customHeight="1">
      <c r="A32" s="88">
        <v>28</v>
      </c>
      <c r="B32" s="89" t="s">
        <v>196</v>
      </c>
      <c r="C32" s="52" t="s">
        <v>134</v>
      </c>
      <c r="D32" s="90" t="s">
        <v>125</v>
      </c>
      <c r="E32" s="90" t="s">
        <v>125</v>
      </c>
      <c r="F32" s="53"/>
      <c r="G32" s="53"/>
      <c r="H32" s="53">
        <v>2500</v>
      </c>
      <c r="I32" s="53">
        <v>2500</v>
      </c>
      <c r="J32" s="53">
        <v>5500</v>
      </c>
      <c r="K32" s="53"/>
      <c r="M32" s="57"/>
    </row>
    <row r="33" spans="1:13" ht="30" customHeight="1">
      <c r="A33" s="88">
        <v>29</v>
      </c>
      <c r="B33" s="89" t="s">
        <v>197</v>
      </c>
      <c r="C33" s="52" t="s">
        <v>134</v>
      </c>
      <c r="D33" s="90" t="s">
        <v>125</v>
      </c>
      <c r="E33" s="90" t="s">
        <v>125</v>
      </c>
      <c r="F33" s="53"/>
      <c r="G33" s="53"/>
      <c r="H33" s="53">
        <v>7500</v>
      </c>
      <c r="I33" s="53">
        <v>7500</v>
      </c>
      <c r="J33" s="53">
        <v>5000</v>
      </c>
      <c r="K33" s="53"/>
      <c r="M33" s="57"/>
    </row>
    <row r="34" spans="1:13" ht="30" customHeight="1">
      <c r="A34" s="88">
        <v>30</v>
      </c>
      <c r="B34" s="89" t="s">
        <v>198</v>
      </c>
      <c r="C34" s="52" t="s">
        <v>134</v>
      </c>
      <c r="D34" s="90" t="s">
        <v>125</v>
      </c>
      <c r="E34" s="90" t="s">
        <v>125</v>
      </c>
      <c r="F34" s="53"/>
      <c r="G34" s="53"/>
      <c r="H34" s="53">
        <v>15000</v>
      </c>
      <c r="I34" s="53">
        <v>10000</v>
      </c>
      <c r="J34" s="53">
        <v>6000</v>
      </c>
      <c r="K34" s="53"/>
      <c r="M34" s="57"/>
    </row>
    <row r="35" spans="1:13" ht="30" customHeight="1">
      <c r="A35" s="88">
        <v>31</v>
      </c>
      <c r="B35" s="89" t="s">
        <v>199</v>
      </c>
      <c r="C35" s="52" t="s">
        <v>134</v>
      </c>
      <c r="D35" s="90" t="s">
        <v>221</v>
      </c>
      <c r="E35" s="90" t="s">
        <v>123</v>
      </c>
      <c r="F35" s="53"/>
      <c r="G35" s="53"/>
      <c r="H35" s="53">
        <v>3400</v>
      </c>
      <c r="I35" s="53">
        <v>1600</v>
      </c>
      <c r="J35" s="53">
        <v>5000</v>
      </c>
      <c r="K35" s="53"/>
      <c r="M35" s="57"/>
    </row>
    <row r="36" spans="1:13" ht="30" customHeight="1">
      <c r="A36" s="88">
        <v>32</v>
      </c>
      <c r="B36" s="89" t="s">
        <v>200</v>
      </c>
      <c r="C36" s="52" t="s">
        <v>134</v>
      </c>
      <c r="D36" s="90" t="s">
        <v>122</v>
      </c>
      <c r="E36" s="90" t="s">
        <v>123</v>
      </c>
      <c r="F36" s="53"/>
      <c r="G36" s="53"/>
      <c r="H36" s="53"/>
      <c r="I36" s="53">
        <v>2000</v>
      </c>
      <c r="J36" s="53">
        <v>10400</v>
      </c>
      <c r="K36" s="53"/>
      <c r="M36" s="57"/>
    </row>
    <row r="37" spans="1:13" ht="30" customHeight="1">
      <c r="A37" s="88">
        <v>33</v>
      </c>
      <c r="B37" s="89" t="s">
        <v>201</v>
      </c>
      <c r="C37" s="52" t="s">
        <v>134</v>
      </c>
      <c r="D37" s="90" t="s">
        <v>122</v>
      </c>
      <c r="E37" s="90" t="s">
        <v>123</v>
      </c>
      <c r="F37" s="53"/>
      <c r="G37" s="53"/>
      <c r="H37" s="53"/>
      <c r="I37" s="53">
        <v>20000</v>
      </c>
      <c r="J37" s="53">
        <v>8500</v>
      </c>
      <c r="K37" s="53"/>
      <c r="M37" s="57"/>
    </row>
    <row r="38" spans="1:13" ht="30" customHeight="1">
      <c r="A38" s="88">
        <v>34</v>
      </c>
      <c r="B38" s="89" t="s">
        <v>202</v>
      </c>
      <c r="C38" s="52" t="s">
        <v>134</v>
      </c>
      <c r="D38" s="90" t="s">
        <v>125</v>
      </c>
      <c r="E38" s="90" t="s">
        <v>125</v>
      </c>
      <c r="F38" s="53"/>
      <c r="G38" s="53"/>
      <c r="H38" s="53"/>
      <c r="I38" s="53">
        <v>20000</v>
      </c>
      <c r="J38" s="53">
        <v>5000</v>
      </c>
      <c r="K38" s="53"/>
      <c r="M38" s="57"/>
    </row>
    <row r="39" spans="1:13" ht="30" customHeight="1">
      <c r="A39" s="122" t="s">
        <v>131</v>
      </c>
      <c r="B39" s="122"/>
      <c r="C39" s="122"/>
      <c r="D39" s="122"/>
      <c r="E39" s="122"/>
      <c r="F39" s="58">
        <f>SUM(F5:F38)</f>
        <v>7000</v>
      </c>
      <c r="G39" s="58">
        <f>SUM(G5:G38)</f>
        <v>34000</v>
      </c>
      <c r="H39" s="58">
        <f>SUM(H5:H38)</f>
        <v>78400</v>
      </c>
      <c r="I39" s="58">
        <f>SUM(I5:I38)</f>
        <v>84100</v>
      </c>
      <c r="J39" s="58">
        <f>SUM(J5:J38)</f>
        <v>282000</v>
      </c>
      <c r="K39" s="58"/>
      <c r="M39" s="59"/>
    </row>
  </sheetData>
  <mergeCells count="13">
    <mergeCell ref="A39:E39"/>
    <mergeCell ref="C3:C4"/>
    <mergeCell ref="J3:J4"/>
    <mergeCell ref="K3:K4"/>
    <mergeCell ref="A1:K1"/>
    <mergeCell ref="A3:A4"/>
    <mergeCell ref="B3:B4"/>
    <mergeCell ref="D3:D4"/>
    <mergeCell ref="E3:E4"/>
    <mergeCell ref="F3:F4"/>
    <mergeCell ref="G3:G4"/>
    <mergeCell ref="H3:H4"/>
    <mergeCell ref="I3:I4"/>
  </mergeCells>
  <phoneticPr fontId="4" type="noConversion"/>
  <conditionalFormatting sqref="B1:B1048576">
    <cfRule type="duplicateValues" dxfId="1" priority="2"/>
  </conditionalFormatting>
  <conditionalFormatting sqref="B5:B38">
    <cfRule type="duplicateValues" dxfId="0" priority="1"/>
  </conditionalFormatting>
  <printOptions horizontalCentered="1"/>
  <pageMargins left="0.19685039370078741" right="0.19685039370078741" top="0.35433070866141736" bottom="0.39370078740157483" header="0.23622047244094491" footer="0.15748031496062992"/>
  <pageSetup paperSize="9" scale="9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7</vt:i4>
      </vt:variant>
    </vt:vector>
  </HeadingPairs>
  <TitlesOfParts>
    <vt:vector size="12" baseType="lpstr">
      <vt:lpstr>草案封面</vt:lpstr>
      <vt:lpstr>一般公共预算调整表</vt:lpstr>
      <vt:lpstr>政府性基金调整表</vt:lpstr>
      <vt:lpstr>国有资本经营预算调整表</vt:lpstr>
      <vt:lpstr>政府性债券安排表</vt:lpstr>
      <vt:lpstr>国有资本经营预算调整表!Print_Area</vt:lpstr>
      <vt:lpstr>一般公共预算调整表!Print_Area</vt:lpstr>
      <vt:lpstr>政府性基金调整表!Print_Area</vt:lpstr>
      <vt:lpstr>政府性债券安排表!Print_Area</vt:lpstr>
      <vt:lpstr>一般公共预算调整表!Print_Titles</vt:lpstr>
      <vt:lpstr>政府性基金调整表!Print_Titles</vt:lpstr>
      <vt:lpstr>政府性债券安排表!Print_Titles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wyq</dc:creator>
  <cp:lastModifiedBy>wyq</cp:lastModifiedBy>
  <cp:lastPrinted>2022-12-13T01:46:53Z</cp:lastPrinted>
  <dcterms:created xsi:type="dcterms:W3CDTF">2018-11-12T01:34:23Z</dcterms:created>
  <dcterms:modified xsi:type="dcterms:W3CDTF">2022-12-22T03:09:06Z</dcterms:modified>
</cp:coreProperties>
</file>