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2480"/>
  </bookViews>
  <sheets>
    <sheet name="2023年1月" sheetId="77" r:id="rId1"/>
  </sheets>
  <calcPr calcId="124519"/>
</workbook>
</file>

<file path=xl/calcChain.xml><?xml version="1.0" encoding="utf-8"?>
<calcChain xmlns="http://schemas.openxmlformats.org/spreadsheetml/2006/main">
  <c r="K34" i="77"/>
  <c r="J34"/>
  <c r="I34"/>
  <c r="H34"/>
  <c r="G34"/>
  <c r="F34"/>
  <c r="E34"/>
  <c r="D34"/>
  <c r="C34"/>
  <c r="B34"/>
  <c r="K33"/>
  <c r="J33"/>
  <c r="G33"/>
  <c r="F33"/>
  <c r="D33"/>
  <c r="K32"/>
  <c r="J32"/>
  <c r="G32"/>
  <c r="F32"/>
  <c r="D32"/>
  <c r="K31"/>
  <c r="J31"/>
  <c r="G31"/>
  <c r="F31"/>
  <c r="D31"/>
  <c r="K30"/>
  <c r="J30"/>
  <c r="I30"/>
  <c r="H30"/>
  <c r="G30"/>
  <c r="F30"/>
  <c r="E30"/>
  <c r="D30"/>
  <c r="C30"/>
  <c r="B30"/>
  <c r="J29"/>
  <c r="F29"/>
  <c r="D29"/>
  <c r="K28"/>
  <c r="J28"/>
  <c r="G28"/>
  <c r="F28"/>
  <c r="D28"/>
  <c r="J27"/>
  <c r="F27"/>
  <c r="D27"/>
  <c r="J26"/>
  <c r="F26"/>
  <c r="D26"/>
  <c r="K25"/>
  <c r="J25"/>
  <c r="G25"/>
  <c r="F25"/>
  <c r="D25"/>
  <c r="K24"/>
  <c r="J24"/>
  <c r="G24"/>
  <c r="F24"/>
  <c r="D24"/>
  <c r="K23"/>
  <c r="J23"/>
  <c r="G23"/>
  <c r="F23"/>
  <c r="D23"/>
  <c r="K22"/>
  <c r="J22"/>
  <c r="G22"/>
  <c r="F22"/>
  <c r="D22"/>
  <c r="K21"/>
  <c r="J21"/>
  <c r="I21"/>
  <c r="H21"/>
  <c r="G21"/>
  <c r="F21"/>
  <c r="E21"/>
  <c r="D21"/>
  <c r="C21"/>
  <c r="B21"/>
  <c r="J20"/>
  <c r="F20"/>
  <c r="D20"/>
  <c r="K19"/>
  <c r="J19"/>
  <c r="G19"/>
  <c r="F19"/>
  <c r="D19"/>
  <c r="J18"/>
  <c r="F18"/>
  <c r="D18"/>
  <c r="K17"/>
  <c r="J17"/>
  <c r="G17"/>
  <c r="F17"/>
  <c r="D17"/>
  <c r="K16"/>
  <c r="J16"/>
  <c r="G16"/>
  <c r="F16"/>
  <c r="D16"/>
  <c r="K15"/>
  <c r="J15"/>
  <c r="G15"/>
  <c r="F15"/>
  <c r="D15"/>
  <c r="K14"/>
  <c r="J14"/>
  <c r="G14"/>
  <c r="F14"/>
  <c r="D14"/>
  <c r="K13"/>
  <c r="J13"/>
  <c r="G13"/>
  <c r="F13"/>
  <c r="D13"/>
  <c r="K12"/>
  <c r="J12"/>
  <c r="G12"/>
  <c r="F12"/>
  <c r="D12"/>
  <c r="K11"/>
  <c r="J11"/>
  <c r="G11"/>
  <c r="F11"/>
  <c r="D11"/>
  <c r="K10"/>
  <c r="J10"/>
  <c r="G10"/>
  <c r="F10"/>
  <c r="D10"/>
  <c r="K9"/>
  <c r="J9"/>
  <c r="G9"/>
  <c r="F9"/>
  <c r="D9"/>
  <c r="K8"/>
  <c r="J8"/>
  <c r="G8"/>
  <c r="F8"/>
  <c r="D8"/>
  <c r="K7"/>
  <c r="J7"/>
  <c r="G7"/>
  <c r="F7"/>
  <c r="D7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<sst xmlns="http://schemas.openxmlformats.org/spreadsheetml/2006/main" count="65" uniqueCount="52">
  <si>
    <t>陆 丰 市 2023 年 1月 财 政 预 算 收 入 完 成 情 况 表</t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</si>
  <si>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</si>
  <si>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</si>
  <si>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</si>
  <si>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</si>
  <si>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</si>
  <si>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</si>
  <si>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</si>
  <si>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</si>
  <si>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</si>
  <si>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</si>
  <si>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</si>
  <si>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</si>
  <si>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</si>
  <si>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</si>
  <si>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</si>
  <si>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</si>
  <si>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</si>
  <si>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</si>
  <si>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</si>
  <si>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</si>
  <si>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</si>
  <si>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</si>
  <si>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</si>
  <si>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</si>
  <si>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</si>
  <si>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</si>
  <si>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</si>
  <si>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</si>
  <si>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</si>
  <si>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</si>
  <si>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</si>
  <si>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</si>
  <si>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</si>
  <si>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</si>
  <si>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</si>
  <si>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</si>
  <si>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</si>
  <si>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</si>
  <si>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</si>
  <si>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</si>
  <si>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</si>
  <si>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</si>
  <si>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</si>
  <si>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</si>
  <si>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</si>
  <si>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</si>
  <si>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</si>
  <si>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</si>
  <si>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</si>
  <si>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</si>
  <si>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 xml:space="preserve">    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</si>
</sst>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</numFmts>
  <fonts count="8"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Times New Roman"/>
      <family val="1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178" fontId="0" fillId="0" borderId="0" xfId="0" applyNumberFormat="1" applyFont="1" applyFill="1">
      <alignment vertical="center"/>
    </xf>
    <xf numFmtId="31" fontId="0" fillId="0" borderId="0" xfId="0" applyNumberFormat="1" applyFill="1" applyBorder="1" applyAlignment="1">
      <alignment horizontal="left"/>
    </xf>
    <xf numFmtId="0" fontId="0" fillId="0" borderId="0" xfId="0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 applyAlignment="1">
      <alignment horizontal="center"/>
    </xf>
    <xf numFmtId="176" fontId="1" fillId="2" borderId="4" xfId="0" applyNumberFormat="1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6" fontId="1" fillId="2" borderId="6" xfId="0" applyNumberFormat="1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center"/>
    </xf>
    <xf numFmtId="176" fontId="4" fillId="2" borderId="8" xfId="0" applyNumberFormat="1" applyFont="1" applyFill="1" applyBorder="1" applyAlignment="1">
      <alignment horizontal="center"/>
    </xf>
    <xf numFmtId="177" fontId="1" fillId="2" borderId="8" xfId="0" applyNumberFormat="1" applyFont="1" applyFill="1" applyBorder="1" applyAlignment="1">
      <alignment horizontal="center"/>
    </xf>
    <xf numFmtId="0" fontId="2" fillId="0" borderId="9" xfId="0" applyFont="1" applyFill="1" applyBorder="1">
      <alignment vertical="center"/>
    </xf>
    <xf numFmtId="179" fontId="2" fillId="0" borderId="8" xfId="0" applyNumberFormat="1" applyFont="1" applyFill="1" applyBorder="1">
      <alignment vertical="center"/>
    </xf>
    <xf numFmtId="180" fontId="2" fillId="0" borderId="8" xfId="0" applyNumberFormat="1" applyFont="1" applyFill="1" applyBorder="1">
      <alignment vertical="center"/>
    </xf>
    <xf numFmtId="177" fontId="2" fillId="0" borderId="8" xfId="0" applyNumberFormat="1" applyFont="1" applyFill="1" applyBorder="1">
      <alignment vertical="center"/>
    </xf>
    <xf numFmtId="181" fontId="2" fillId="0" borderId="8" xfId="0" applyNumberFormat="1" applyFont="1" applyFill="1" applyBorder="1">
      <alignment vertical="center"/>
    </xf>
    <xf numFmtId="0" fontId="0" fillId="0" borderId="10" xfId="0" applyFont="1" applyFill="1" applyBorder="1">
      <alignment vertical="center"/>
    </xf>
    <xf numFmtId="179" fontId="0" fillId="0" borderId="11" xfId="0" applyNumberFormat="1" applyFont="1" applyFill="1" applyBorder="1">
      <alignment vertical="center"/>
    </xf>
    <xf numFmtId="182" fontId="0" fillId="0" borderId="11" xfId="0" applyNumberFormat="1" applyFont="1" applyFill="1" applyBorder="1">
      <alignment vertical="center"/>
    </xf>
    <xf numFmtId="180" fontId="0" fillId="0" borderId="8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81" fontId="0" fillId="0" borderId="8" xfId="0" applyNumberFormat="1" applyFont="1" applyFill="1" applyBorder="1">
      <alignment vertical="center"/>
    </xf>
    <xf numFmtId="177" fontId="0" fillId="0" borderId="11" xfId="0" applyNumberFormat="1" applyFon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ont="1" applyFill="1" applyBorder="1" applyAlignment="1">
      <alignment horizontal="left"/>
    </xf>
    <xf numFmtId="0" fontId="2" fillId="0" borderId="10" xfId="0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0" fillId="2" borderId="11" xfId="0" applyNumberFormat="1" applyFont="1" applyFill="1" applyBorder="1">
      <alignment vertical="center"/>
    </xf>
    <xf numFmtId="180" fontId="0" fillId="2" borderId="8" xfId="0" applyNumberFormat="1" applyFont="1" applyFill="1" applyBorder="1">
      <alignment vertical="center"/>
    </xf>
    <xf numFmtId="177" fontId="0" fillId="2" borderId="8" xfId="0" applyNumberFormat="1" applyFont="1" applyFill="1" applyBorder="1">
      <alignment vertical="center"/>
    </xf>
    <xf numFmtId="177" fontId="0" fillId="2" borderId="11" xfId="0" applyNumberFormat="1" applyFont="1" applyFill="1" applyBorder="1">
      <alignment vertical="center"/>
    </xf>
    <xf numFmtId="0" fontId="2" fillId="0" borderId="10" xfId="0" applyFont="1" applyFill="1" applyBorder="1" applyAlignment="1">
      <alignment horizontal="left" vertical="center"/>
    </xf>
    <xf numFmtId="182" fontId="2" fillId="0" borderId="11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center"/>
    </xf>
    <xf numFmtId="181" fontId="0" fillId="2" borderId="8" xfId="0" applyNumberFormat="1" applyFont="1" applyFill="1" applyBorder="1">
      <alignment vertical="center"/>
    </xf>
    <xf numFmtId="177" fontId="2" fillId="0" borderId="11" xfId="0" applyNumberFormat="1" applyFont="1" applyFill="1" applyBorder="1">
      <alignment vertical="center"/>
    </xf>
    <xf numFmtId="0" fontId="2" fillId="0" borderId="12" xfId="0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>
      <alignment vertical="center"/>
    </xf>
    <xf numFmtId="181" fontId="2" fillId="0" borderId="13" xfId="0" applyNumberFormat="1" applyFont="1" applyFill="1" applyBorder="1">
      <alignment vertical="center"/>
    </xf>
    <xf numFmtId="177" fontId="0" fillId="0" borderId="0" xfId="0" applyNumberFormat="1" applyFill="1">
      <alignment vertical="center"/>
    </xf>
    <xf numFmtId="178" fontId="0" fillId="0" borderId="0" xfId="0" applyNumberFormat="1" applyFont="1" applyFill="1" applyBorder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 applyBorder="1" applyAlignment="1">
      <alignment horizontal="right"/>
    </xf>
    <xf numFmtId="178" fontId="1" fillId="2" borderId="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78" fontId="1" fillId="2" borderId="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78" fontId="1" fillId="2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79" fontId="2" fillId="0" borderId="17" xfId="0" applyNumberFormat="1" applyFont="1" applyFill="1" applyBorder="1">
      <alignment vertical="center"/>
    </xf>
    <xf numFmtId="177" fontId="2" fillId="0" borderId="18" xfId="0" applyNumberFormat="1" applyFont="1" applyFill="1" applyBorder="1">
      <alignment vertical="center"/>
    </xf>
    <xf numFmtId="0" fontId="0" fillId="0" borderId="19" xfId="0" applyFont="1" applyFill="1" applyBorder="1">
      <alignment vertical="center"/>
    </xf>
    <xf numFmtId="178" fontId="2" fillId="0" borderId="1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topLeftCell="A13" workbookViewId="0">
      <selection activeCell="C6" sqref="C6:C34"/>
    </sheetView>
  </sheetViews>
  <sheetFormatPr defaultColWidth="9" defaultRowHeight="14.25"/>
  <cols>
    <col min="1" max="1" width="36.75" style="7" customWidth="1"/>
    <col min="2" max="2" width="12.25" style="7" customWidth="1"/>
    <col min="3" max="3" width="12.25" style="5" customWidth="1"/>
    <col min="4" max="4" width="12.25" style="8" hidden="1" customWidth="1"/>
    <col min="5" max="7" width="12.25" style="5" customWidth="1"/>
    <col min="8" max="8" width="12.25" style="9" customWidth="1"/>
    <col min="9" max="9" width="12.25" style="10" customWidth="1"/>
    <col min="10" max="11" width="12.25" style="7" customWidth="1"/>
    <col min="12" max="12" width="24.25" style="7" customWidth="1"/>
    <col min="13" max="153" width="9" style="7" customWidth="1"/>
    <col min="154" max="16384" width="9" style="7"/>
  </cols>
  <sheetData>
    <row r="1" spans="1:12" ht="32.2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20.25" customHeight="1">
      <c r="A2" s="11">
        <v>44957</v>
      </c>
      <c r="B2" s="11"/>
      <c r="C2" s="12"/>
      <c r="D2" s="13"/>
      <c r="E2" s="12"/>
      <c r="F2" s="12"/>
      <c r="G2" s="12"/>
      <c r="H2" s="14"/>
      <c r="I2" s="57"/>
      <c r="J2" s="58"/>
      <c r="K2" s="59"/>
      <c r="L2" s="60" t="s">
        <v>1</v>
      </c>
    </row>
    <row r="3" spans="1:12" s="1" customFormat="1" ht="18.75" customHeight="1">
      <c r="A3" s="15"/>
      <c r="B3" s="16" t="s">
        <v>2</v>
      </c>
      <c r="C3" s="16" t="s">
        <v>3</v>
      </c>
      <c r="D3" s="17" t="s">
        <v>4</v>
      </c>
      <c r="E3" s="16" t="s">
        <v>5</v>
      </c>
      <c r="F3" s="16" t="s">
        <v>6</v>
      </c>
      <c r="G3" s="16" t="s">
        <v>6</v>
      </c>
      <c r="H3" s="18" t="s">
        <v>7</v>
      </c>
      <c r="I3" s="61" t="s">
        <v>5</v>
      </c>
      <c r="J3" s="16" t="s">
        <v>6</v>
      </c>
      <c r="K3" s="16" t="s">
        <v>6</v>
      </c>
      <c r="L3" s="62"/>
    </row>
    <row r="4" spans="1:12" s="2" customFormat="1" ht="18.75" customHeight="1">
      <c r="A4" s="19" t="s">
        <v>8</v>
      </c>
      <c r="B4" s="20" t="s">
        <v>9</v>
      </c>
      <c r="C4" s="20" t="s">
        <v>10</v>
      </c>
      <c r="D4" s="21" t="s">
        <v>11</v>
      </c>
      <c r="E4" s="20" t="s">
        <v>12</v>
      </c>
      <c r="F4" s="20" t="s">
        <v>13</v>
      </c>
      <c r="G4" s="20" t="s">
        <v>13</v>
      </c>
      <c r="H4" s="22" t="s">
        <v>10</v>
      </c>
      <c r="I4" s="63" t="s">
        <v>14</v>
      </c>
      <c r="J4" s="20" t="s">
        <v>15</v>
      </c>
      <c r="K4" s="20" t="s">
        <v>15</v>
      </c>
      <c r="L4" s="64" t="s">
        <v>16</v>
      </c>
    </row>
    <row r="5" spans="1:12" s="3" customFormat="1" ht="18.75" customHeight="1">
      <c r="A5" s="23"/>
      <c r="B5" s="24" t="s">
        <v>17</v>
      </c>
      <c r="C5" s="24" t="s">
        <v>17</v>
      </c>
      <c r="D5" s="25" t="s">
        <v>18</v>
      </c>
      <c r="E5" s="24" t="s">
        <v>10</v>
      </c>
      <c r="F5" s="24" t="s">
        <v>19</v>
      </c>
      <c r="G5" s="24" t="s">
        <v>20</v>
      </c>
      <c r="H5" s="26" t="s">
        <v>17</v>
      </c>
      <c r="I5" s="65" t="s">
        <v>10</v>
      </c>
      <c r="J5" s="24" t="s">
        <v>19</v>
      </c>
      <c r="K5" s="24" t="s">
        <v>20</v>
      </c>
      <c r="L5" s="66"/>
    </row>
    <row r="6" spans="1:12" s="4" customFormat="1" ht="24" customHeight="1">
      <c r="A6" s="27" t="s">
        <v>21</v>
      </c>
      <c r="B6" s="28">
        <f>SUM(B7:B20)</f>
        <v>0</v>
      </c>
      <c r="C6" s="28">
        <f>SUM(C7:C20)</f>
        <v>4143</v>
      </c>
      <c r="D6" s="29" t="e">
        <f t="shared" ref="D6:D34" si="0">C6/B6*100</f>
        <v>#DIV/0!</v>
      </c>
      <c r="E6" s="28">
        <f>SUM(E7:E20)</f>
        <v>7250</v>
      </c>
      <c r="F6" s="30">
        <f t="shared" ref="F6:F34" si="1">C6-E6</f>
        <v>-3107</v>
      </c>
      <c r="G6" s="31">
        <f t="shared" ref="G6:G28" si="2">F6/E6*100</f>
        <v>-42.855172413793099</v>
      </c>
      <c r="H6" s="28">
        <f>H7+H8+H9+H10+H11+H12+H13+H14+H15+H16+H17+H18+H19+H20</f>
        <v>4143</v>
      </c>
      <c r="I6" s="28">
        <f>SUM(I7:I20)</f>
        <v>7250</v>
      </c>
      <c r="J6" s="30">
        <f t="shared" ref="J6:J34" si="3">H6-I6</f>
        <v>-3107</v>
      </c>
      <c r="K6" s="31">
        <f t="shared" ref="K6:K19" si="4">J6/I6*100</f>
        <v>-42.855172413793099</v>
      </c>
      <c r="L6" s="67"/>
    </row>
    <row r="7" spans="1:12" ht="24" customHeight="1">
      <c r="A7" s="32" t="s">
        <v>22</v>
      </c>
      <c r="B7" s="33"/>
      <c r="C7" s="34">
        <v>1549</v>
      </c>
      <c r="D7" s="35" t="e">
        <f t="shared" si="0"/>
        <v>#DIV/0!</v>
      </c>
      <c r="E7" s="34">
        <v>2125</v>
      </c>
      <c r="F7" s="36">
        <f t="shared" si="1"/>
        <v>-576</v>
      </c>
      <c r="G7" s="37">
        <f t="shared" si="2"/>
        <v>-27.105882352941201</v>
      </c>
      <c r="H7" s="38">
        <v>1549</v>
      </c>
      <c r="I7" s="34">
        <v>2125</v>
      </c>
      <c r="J7" s="36">
        <f t="shared" si="3"/>
        <v>-576</v>
      </c>
      <c r="K7" s="37">
        <f t="shared" si="4"/>
        <v>-27.105882352941201</v>
      </c>
      <c r="L7" s="67"/>
    </row>
    <row r="8" spans="1:12" ht="24" customHeight="1">
      <c r="A8" s="32" t="s">
        <v>23</v>
      </c>
      <c r="B8" s="33"/>
      <c r="C8" s="34">
        <v>611</v>
      </c>
      <c r="D8" s="35" t="e">
        <f t="shared" si="0"/>
        <v>#DIV/0!</v>
      </c>
      <c r="E8" s="34">
        <v>1302</v>
      </c>
      <c r="F8" s="36">
        <f t="shared" si="1"/>
        <v>-691</v>
      </c>
      <c r="G8" s="37">
        <f t="shared" si="2"/>
        <v>-53.072196620583703</v>
      </c>
      <c r="H8" s="34">
        <v>611</v>
      </c>
      <c r="I8" s="34">
        <v>1302</v>
      </c>
      <c r="J8" s="36">
        <f t="shared" si="3"/>
        <v>-691</v>
      </c>
      <c r="K8" s="37">
        <f t="shared" si="4"/>
        <v>-53.072196620583703</v>
      </c>
      <c r="L8" s="67"/>
    </row>
    <row r="9" spans="1:12" ht="24" customHeight="1">
      <c r="A9" s="32" t="s">
        <v>24</v>
      </c>
      <c r="B9" s="33"/>
      <c r="C9" s="34">
        <v>216</v>
      </c>
      <c r="D9" s="35" t="e">
        <f t="shared" si="0"/>
        <v>#DIV/0!</v>
      </c>
      <c r="E9" s="34">
        <v>147</v>
      </c>
      <c r="F9" s="36">
        <f t="shared" si="1"/>
        <v>69</v>
      </c>
      <c r="G9" s="37">
        <f t="shared" si="2"/>
        <v>46.938775510204103</v>
      </c>
      <c r="H9" s="34">
        <v>216</v>
      </c>
      <c r="I9" s="34">
        <v>147</v>
      </c>
      <c r="J9" s="36">
        <f t="shared" si="3"/>
        <v>69</v>
      </c>
      <c r="K9" s="37">
        <f t="shared" si="4"/>
        <v>46.938775510204103</v>
      </c>
      <c r="L9" s="67"/>
    </row>
    <row r="10" spans="1:12" ht="24" customHeight="1">
      <c r="A10" s="32" t="s">
        <v>25</v>
      </c>
      <c r="B10" s="33"/>
      <c r="C10" s="34">
        <v>11</v>
      </c>
      <c r="D10" s="35" t="e">
        <f t="shared" si="0"/>
        <v>#DIV/0!</v>
      </c>
      <c r="E10" s="34">
        <v>21</v>
      </c>
      <c r="F10" s="36">
        <f t="shared" si="1"/>
        <v>-10</v>
      </c>
      <c r="G10" s="37">
        <f t="shared" si="2"/>
        <v>-47.619047619047599</v>
      </c>
      <c r="H10" s="38">
        <v>11</v>
      </c>
      <c r="I10" s="34">
        <v>21</v>
      </c>
      <c r="J10" s="36">
        <f t="shared" si="3"/>
        <v>-10</v>
      </c>
      <c r="K10" s="37">
        <f t="shared" si="4"/>
        <v>-47.619047619047599</v>
      </c>
      <c r="L10" s="67"/>
    </row>
    <row r="11" spans="1:12" ht="24" customHeight="1">
      <c r="A11" s="32" t="s">
        <v>26</v>
      </c>
      <c r="B11" s="33"/>
      <c r="C11" s="34">
        <v>455</v>
      </c>
      <c r="D11" s="35" t="e">
        <f t="shared" si="0"/>
        <v>#DIV/0!</v>
      </c>
      <c r="E11" s="34">
        <v>499</v>
      </c>
      <c r="F11" s="36">
        <f t="shared" si="1"/>
        <v>-44</v>
      </c>
      <c r="G11" s="37">
        <f t="shared" si="2"/>
        <v>-8.8176352705410803</v>
      </c>
      <c r="H11" s="34">
        <v>455</v>
      </c>
      <c r="I11" s="34">
        <v>499</v>
      </c>
      <c r="J11" s="36">
        <f t="shared" si="3"/>
        <v>-44</v>
      </c>
      <c r="K11" s="37">
        <f t="shared" si="4"/>
        <v>-8.8176352705410803</v>
      </c>
      <c r="L11" s="67"/>
    </row>
    <row r="12" spans="1:12" ht="24" customHeight="1">
      <c r="A12" s="32" t="s">
        <v>27</v>
      </c>
      <c r="B12" s="33"/>
      <c r="C12" s="34">
        <v>107</v>
      </c>
      <c r="D12" s="35" t="e">
        <f t="shared" si="0"/>
        <v>#DIV/0!</v>
      </c>
      <c r="E12" s="34">
        <v>545</v>
      </c>
      <c r="F12" s="36">
        <f t="shared" si="1"/>
        <v>-438</v>
      </c>
      <c r="G12" s="37">
        <f t="shared" si="2"/>
        <v>-80.366972477064195</v>
      </c>
      <c r="H12" s="34">
        <v>107</v>
      </c>
      <c r="I12" s="34">
        <v>545</v>
      </c>
      <c r="J12" s="36">
        <f t="shared" si="3"/>
        <v>-438</v>
      </c>
      <c r="K12" s="37">
        <f t="shared" si="4"/>
        <v>-80.366972477064195</v>
      </c>
      <c r="L12" s="67"/>
    </row>
    <row r="13" spans="1:12" ht="24" customHeight="1">
      <c r="A13" s="39" t="s">
        <v>28</v>
      </c>
      <c r="B13" s="33"/>
      <c r="C13" s="34">
        <v>191</v>
      </c>
      <c r="D13" s="35" t="e">
        <f t="shared" si="0"/>
        <v>#DIV/0!</v>
      </c>
      <c r="E13" s="34">
        <v>189</v>
      </c>
      <c r="F13" s="36">
        <f t="shared" si="1"/>
        <v>2</v>
      </c>
      <c r="G13" s="37">
        <f t="shared" si="2"/>
        <v>1.0582010582010599</v>
      </c>
      <c r="H13" s="34">
        <v>191</v>
      </c>
      <c r="I13" s="34">
        <v>189</v>
      </c>
      <c r="J13" s="36">
        <f t="shared" si="3"/>
        <v>2</v>
      </c>
      <c r="K13" s="37">
        <f t="shared" si="4"/>
        <v>1.0582010582010599</v>
      </c>
      <c r="L13" s="67"/>
    </row>
    <row r="14" spans="1:12" ht="24" customHeight="1">
      <c r="A14" s="39" t="s">
        <v>29</v>
      </c>
      <c r="B14" s="33"/>
      <c r="C14" s="34">
        <v>22</v>
      </c>
      <c r="D14" s="35" t="e">
        <f t="shared" si="0"/>
        <v>#DIV/0!</v>
      </c>
      <c r="E14" s="34">
        <v>201</v>
      </c>
      <c r="F14" s="36">
        <f t="shared" si="1"/>
        <v>-179</v>
      </c>
      <c r="G14" s="37">
        <f t="shared" si="2"/>
        <v>-89.054726368159194</v>
      </c>
      <c r="H14" s="34">
        <v>22</v>
      </c>
      <c r="I14" s="34">
        <v>201</v>
      </c>
      <c r="J14" s="36">
        <f t="shared" si="3"/>
        <v>-179</v>
      </c>
      <c r="K14" s="37">
        <f t="shared" si="4"/>
        <v>-89.054726368159194</v>
      </c>
      <c r="L14" s="67"/>
    </row>
    <row r="15" spans="1:12" ht="24" customHeight="1">
      <c r="A15" s="32" t="s">
        <v>30</v>
      </c>
      <c r="B15" s="33"/>
      <c r="C15" s="34">
        <v>38</v>
      </c>
      <c r="D15" s="35" t="e">
        <f t="shared" si="0"/>
        <v>#DIV/0!</v>
      </c>
      <c r="E15" s="34">
        <v>1619</v>
      </c>
      <c r="F15" s="36">
        <f t="shared" si="1"/>
        <v>-1581</v>
      </c>
      <c r="G15" s="37">
        <f t="shared" si="2"/>
        <v>-97.652872143298296</v>
      </c>
      <c r="H15" s="38">
        <v>38</v>
      </c>
      <c r="I15" s="34">
        <v>1619</v>
      </c>
      <c r="J15" s="36">
        <f t="shared" si="3"/>
        <v>-1581</v>
      </c>
      <c r="K15" s="37">
        <f t="shared" si="4"/>
        <v>-97.652872143298296</v>
      </c>
      <c r="L15" s="67"/>
    </row>
    <row r="16" spans="1:12" ht="24" customHeight="1">
      <c r="A16" s="40" t="s">
        <v>31</v>
      </c>
      <c r="B16" s="33"/>
      <c r="C16" s="34">
        <v>157</v>
      </c>
      <c r="D16" s="35" t="e">
        <f t="shared" si="0"/>
        <v>#DIV/0!</v>
      </c>
      <c r="E16" s="34">
        <v>144</v>
      </c>
      <c r="F16" s="36">
        <f t="shared" si="1"/>
        <v>13</v>
      </c>
      <c r="G16" s="37">
        <f t="shared" si="2"/>
        <v>9.0277777777777803</v>
      </c>
      <c r="H16" s="34">
        <v>157</v>
      </c>
      <c r="I16" s="34">
        <v>144</v>
      </c>
      <c r="J16" s="36">
        <f t="shared" si="3"/>
        <v>13</v>
      </c>
      <c r="K16" s="37">
        <f t="shared" si="4"/>
        <v>9.0277777777777803</v>
      </c>
      <c r="L16" s="67"/>
    </row>
    <row r="17" spans="1:12" ht="24" customHeight="1">
      <c r="A17" s="40" t="s">
        <v>32</v>
      </c>
      <c r="B17" s="33"/>
      <c r="C17" s="34">
        <v>48</v>
      </c>
      <c r="D17" s="35" t="e">
        <f t="shared" si="0"/>
        <v>#DIV/0!</v>
      </c>
      <c r="E17" s="34">
        <v>83</v>
      </c>
      <c r="F17" s="36">
        <f t="shared" si="1"/>
        <v>-35</v>
      </c>
      <c r="G17" s="37">
        <f t="shared" si="2"/>
        <v>-42.168674698795201</v>
      </c>
      <c r="H17" s="34">
        <v>48</v>
      </c>
      <c r="I17" s="38">
        <v>83</v>
      </c>
      <c r="J17" s="36">
        <f t="shared" si="3"/>
        <v>-35</v>
      </c>
      <c r="K17" s="37">
        <f t="shared" si="4"/>
        <v>-42.168674698795201</v>
      </c>
      <c r="L17" s="67"/>
    </row>
    <row r="18" spans="1:12" ht="24" customHeight="1">
      <c r="A18" s="32" t="s">
        <v>33</v>
      </c>
      <c r="B18" s="33"/>
      <c r="C18" s="34"/>
      <c r="D18" s="35" t="e">
        <f t="shared" si="0"/>
        <v>#DIV/0!</v>
      </c>
      <c r="E18" s="34"/>
      <c r="F18" s="36">
        <f t="shared" si="1"/>
        <v>0</v>
      </c>
      <c r="G18" s="37"/>
      <c r="H18" s="38"/>
      <c r="I18" s="38"/>
      <c r="J18" s="36">
        <f t="shared" si="3"/>
        <v>0</v>
      </c>
      <c r="K18" s="37"/>
      <c r="L18" s="67"/>
    </row>
    <row r="19" spans="1:12" ht="24" customHeight="1">
      <c r="A19" s="32" t="s">
        <v>34</v>
      </c>
      <c r="B19" s="33"/>
      <c r="C19" s="34">
        <v>738</v>
      </c>
      <c r="D19" s="35" t="e">
        <f t="shared" si="0"/>
        <v>#DIV/0!</v>
      </c>
      <c r="E19" s="34">
        <v>375</v>
      </c>
      <c r="F19" s="36">
        <f t="shared" si="1"/>
        <v>363</v>
      </c>
      <c r="G19" s="37">
        <f t="shared" si="2"/>
        <v>96.8</v>
      </c>
      <c r="H19" s="34">
        <v>738</v>
      </c>
      <c r="I19" s="34">
        <v>375</v>
      </c>
      <c r="J19" s="36">
        <f t="shared" si="3"/>
        <v>363</v>
      </c>
      <c r="K19" s="37">
        <f t="shared" si="4"/>
        <v>96.8</v>
      </c>
      <c r="L19" s="67"/>
    </row>
    <row r="20" spans="1:12" ht="24" customHeight="1">
      <c r="A20" s="39" t="s">
        <v>35</v>
      </c>
      <c r="B20" s="33"/>
      <c r="C20" s="34"/>
      <c r="D20" s="35" t="e">
        <f t="shared" si="0"/>
        <v>#DIV/0!</v>
      </c>
      <c r="E20" s="34"/>
      <c r="F20" s="36">
        <f t="shared" si="1"/>
        <v>0</v>
      </c>
      <c r="G20" s="37"/>
      <c r="H20" s="34"/>
      <c r="I20" s="34"/>
      <c r="J20" s="36">
        <f t="shared" si="3"/>
        <v>0</v>
      </c>
      <c r="K20" s="37"/>
      <c r="L20" s="67"/>
    </row>
    <row r="21" spans="1:12" s="4" customFormat="1" ht="24" customHeight="1">
      <c r="A21" s="41" t="s">
        <v>36</v>
      </c>
      <c r="B21" s="42">
        <f>SUM(B22:B29)</f>
        <v>0</v>
      </c>
      <c r="C21" s="42">
        <f>SUM(C22:C29)</f>
        <v>4278</v>
      </c>
      <c r="D21" s="29" t="e">
        <f t="shared" si="0"/>
        <v>#DIV/0!</v>
      </c>
      <c r="E21" s="42">
        <f>E22+E23+E24+E25+E26+E27+E28+E29</f>
        <v>2625</v>
      </c>
      <c r="F21" s="30">
        <f t="shared" si="1"/>
        <v>1653</v>
      </c>
      <c r="G21" s="31">
        <f t="shared" si="2"/>
        <v>62.971428571428604</v>
      </c>
      <c r="H21" s="42">
        <f>H22+H23+H24+H25+H26+H27+H28+H29</f>
        <v>4278</v>
      </c>
      <c r="I21" s="51">
        <f>I22+I23+I24+I25+I26+I27+I28+I29</f>
        <v>2625</v>
      </c>
      <c r="J21" s="30">
        <f t="shared" si="3"/>
        <v>1653</v>
      </c>
      <c r="K21" s="31">
        <f>J21/I21*100</f>
        <v>62.971428571428604</v>
      </c>
      <c r="L21" s="67"/>
    </row>
    <row r="22" spans="1:12" s="5" customFormat="1" ht="24" customHeight="1">
      <c r="A22" s="32" t="s">
        <v>37</v>
      </c>
      <c r="B22" s="34"/>
      <c r="C22" s="34">
        <v>323</v>
      </c>
      <c r="D22" s="35" t="e">
        <f t="shared" si="0"/>
        <v>#DIV/0!</v>
      </c>
      <c r="E22" s="34">
        <v>373</v>
      </c>
      <c r="F22" s="36">
        <f t="shared" si="1"/>
        <v>-50</v>
      </c>
      <c r="G22" s="37">
        <f t="shared" si="2"/>
        <v>-13.4048257372654</v>
      </c>
      <c r="H22" s="38">
        <v>323</v>
      </c>
      <c r="I22" s="34">
        <v>373</v>
      </c>
      <c r="J22" s="36">
        <f t="shared" si="3"/>
        <v>-50</v>
      </c>
      <c r="K22" s="37">
        <f>J22/I22*100</f>
        <v>-13.4048257372654</v>
      </c>
      <c r="L22" s="67"/>
    </row>
    <row r="23" spans="1:12" s="5" customFormat="1" ht="24" customHeight="1">
      <c r="A23" s="32" t="s">
        <v>38</v>
      </c>
      <c r="B23" s="34"/>
      <c r="C23" s="34">
        <v>1714</v>
      </c>
      <c r="D23" s="35" t="e">
        <f t="shared" si="0"/>
        <v>#DIV/0!</v>
      </c>
      <c r="E23" s="34">
        <v>231</v>
      </c>
      <c r="F23" s="36">
        <f t="shared" si="1"/>
        <v>1483</v>
      </c>
      <c r="G23" s="37">
        <f t="shared" si="2"/>
        <v>641.99134199134198</v>
      </c>
      <c r="H23" s="38">
        <v>1714</v>
      </c>
      <c r="I23" s="38">
        <v>231</v>
      </c>
      <c r="J23" s="36">
        <f t="shared" si="3"/>
        <v>1483</v>
      </c>
      <c r="K23" s="37">
        <f>J23/I23*100</f>
        <v>641.99134199134198</v>
      </c>
      <c r="L23" s="67"/>
    </row>
    <row r="24" spans="1:12" s="5" customFormat="1" ht="24" customHeight="1">
      <c r="A24" s="32" t="s">
        <v>39</v>
      </c>
      <c r="B24" s="34"/>
      <c r="C24" s="34">
        <v>957</v>
      </c>
      <c r="D24" s="35" t="e">
        <f t="shared" si="0"/>
        <v>#DIV/0!</v>
      </c>
      <c r="E24" s="34">
        <v>177</v>
      </c>
      <c r="F24" s="36">
        <f t="shared" si="1"/>
        <v>780</v>
      </c>
      <c r="G24" s="37">
        <f t="shared" si="2"/>
        <v>440.67796610169501</v>
      </c>
      <c r="H24" s="38">
        <v>957</v>
      </c>
      <c r="I24" s="34">
        <v>177</v>
      </c>
      <c r="J24" s="36">
        <f t="shared" si="3"/>
        <v>780</v>
      </c>
      <c r="K24" s="37">
        <f>J24/I24*100</f>
        <v>440.67796610169501</v>
      </c>
      <c r="L24" s="67"/>
    </row>
    <row r="25" spans="1:12" s="5" customFormat="1" ht="24" customHeight="1">
      <c r="A25" s="32" t="s">
        <v>40</v>
      </c>
      <c r="B25" s="38"/>
      <c r="C25" s="38">
        <v>107</v>
      </c>
      <c r="D25" s="35" t="e">
        <f t="shared" si="0"/>
        <v>#DIV/0!</v>
      </c>
      <c r="E25" s="38">
        <v>1587</v>
      </c>
      <c r="F25" s="36">
        <f t="shared" si="1"/>
        <v>-1480</v>
      </c>
      <c r="G25" s="37">
        <f t="shared" si="2"/>
        <v>-93.257718966603605</v>
      </c>
      <c r="H25" s="38">
        <v>107</v>
      </c>
      <c r="I25" s="34">
        <v>1587</v>
      </c>
      <c r="J25" s="36">
        <f t="shared" si="3"/>
        <v>-1480</v>
      </c>
      <c r="K25" s="37">
        <f t="shared" ref="K25" si="5">J25/I25*100</f>
        <v>-93.257718966603605</v>
      </c>
      <c r="L25" s="67"/>
    </row>
    <row r="26" spans="1:12" s="5" customFormat="1" ht="24" customHeight="1">
      <c r="A26" s="32" t="s">
        <v>41</v>
      </c>
      <c r="B26" s="38"/>
      <c r="C26" s="38"/>
      <c r="D26" s="35" t="e">
        <f t="shared" si="0"/>
        <v>#DIV/0!</v>
      </c>
      <c r="E26" s="38"/>
      <c r="F26" s="36">
        <f t="shared" si="1"/>
        <v>0</v>
      </c>
      <c r="G26" s="37"/>
      <c r="H26" s="38"/>
      <c r="I26" s="34"/>
      <c r="J26" s="36">
        <f t="shared" si="3"/>
        <v>0</v>
      </c>
      <c r="K26" s="37"/>
      <c r="L26" s="67"/>
    </row>
    <row r="27" spans="1:12" s="5" customFormat="1" ht="24" customHeight="1">
      <c r="A27" s="32" t="s">
        <v>42</v>
      </c>
      <c r="B27" s="38"/>
      <c r="C27" s="38">
        <v>896</v>
      </c>
      <c r="D27" s="35" t="e">
        <f t="shared" si="0"/>
        <v>#DIV/0!</v>
      </c>
      <c r="E27" s="38"/>
      <c r="F27" s="36">
        <f t="shared" si="1"/>
        <v>896</v>
      </c>
      <c r="G27" s="37"/>
      <c r="H27" s="38">
        <v>896</v>
      </c>
      <c r="I27" s="34"/>
      <c r="J27" s="36">
        <f t="shared" si="3"/>
        <v>896</v>
      </c>
      <c r="K27" s="37"/>
      <c r="L27" s="67"/>
    </row>
    <row r="28" spans="1:12" s="5" customFormat="1" ht="24" customHeight="1">
      <c r="A28" s="32" t="s">
        <v>43</v>
      </c>
      <c r="B28" s="34"/>
      <c r="C28" s="34">
        <v>276</v>
      </c>
      <c r="D28" s="35" t="e">
        <f t="shared" si="0"/>
        <v>#DIV/0!</v>
      </c>
      <c r="E28" s="34">
        <v>257</v>
      </c>
      <c r="F28" s="36">
        <f t="shared" si="1"/>
        <v>19</v>
      </c>
      <c r="G28" s="37">
        <f t="shared" si="2"/>
        <v>7.3929961089494203</v>
      </c>
      <c r="H28" s="38">
        <v>276</v>
      </c>
      <c r="I28" s="38">
        <v>257</v>
      </c>
      <c r="J28" s="36">
        <f t="shared" si="3"/>
        <v>19</v>
      </c>
      <c r="K28" s="37">
        <f t="shared" ref="K28:K34" si="6">J28/I28*100</f>
        <v>7.3929961089494203</v>
      </c>
      <c r="L28" s="67"/>
    </row>
    <row r="29" spans="1:12" s="5" customFormat="1" ht="24" customHeight="1">
      <c r="A29" s="32" t="s">
        <v>44</v>
      </c>
      <c r="B29" s="43"/>
      <c r="C29" s="43">
        <v>5</v>
      </c>
      <c r="D29" s="44" t="e">
        <f t="shared" si="0"/>
        <v>#DIV/0!</v>
      </c>
      <c r="E29" s="43"/>
      <c r="F29" s="45">
        <f t="shared" si="1"/>
        <v>5</v>
      </c>
      <c r="G29" s="50"/>
      <c r="H29" s="46">
        <v>5</v>
      </c>
      <c r="I29" s="34"/>
      <c r="J29" s="36">
        <f t="shared" si="3"/>
        <v>5</v>
      </c>
      <c r="K29" s="37"/>
      <c r="L29" s="67"/>
    </row>
    <row r="30" spans="1:12" s="6" customFormat="1" ht="24" customHeight="1">
      <c r="A30" s="47" t="s">
        <v>45</v>
      </c>
      <c r="B30" s="42">
        <f>B6+B21</f>
        <v>0</v>
      </c>
      <c r="C30" s="42">
        <f>C6+C21</f>
        <v>8421</v>
      </c>
      <c r="D30" s="29" t="e">
        <f t="shared" si="0"/>
        <v>#DIV/0!</v>
      </c>
      <c r="E30" s="48">
        <f>E6+E21</f>
        <v>9875</v>
      </c>
      <c r="F30" s="30">
        <f t="shared" si="1"/>
        <v>-1454</v>
      </c>
      <c r="G30" s="31">
        <f>F30/E30*100</f>
        <v>-14.7240506329114</v>
      </c>
      <c r="H30" s="42">
        <f>H6+H21</f>
        <v>8421</v>
      </c>
      <c r="I30" s="51">
        <f>I6+I21</f>
        <v>9875</v>
      </c>
      <c r="J30" s="30">
        <f t="shared" si="3"/>
        <v>-1454</v>
      </c>
      <c r="K30" s="37">
        <f t="shared" si="6"/>
        <v>-14.7240506329114</v>
      </c>
      <c r="L30" s="67"/>
    </row>
    <row r="31" spans="1:12" ht="24" customHeight="1">
      <c r="A31" s="47" t="s">
        <v>46</v>
      </c>
      <c r="B31" s="42"/>
      <c r="C31" s="42">
        <v>9096</v>
      </c>
      <c r="D31" s="29" t="e">
        <f t="shared" si="0"/>
        <v>#DIV/0!</v>
      </c>
      <c r="E31" s="42">
        <v>1977</v>
      </c>
      <c r="F31" s="30">
        <f t="shared" si="1"/>
        <v>7119</v>
      </c>
      <c r="G31" s="31">
        <f>F31/E31*100</f>
        <v>360.09104704097098</v>
      </c>
      <c r="H31" s="42">
        <v>9096</v>
      </c>
      <c r="I31" s="42">
        <v>1977</v>
      </c>
      <c r="J31" s="30">
        <f t="shared" si="3"/>
        <v>7119</v>
      </c>
      <c r="K31" s="37">
        <f t="shared" si="6"/>
        <v>360.09104704097098</v>
      </c>
      <c r="L31" s="67"/>
    </row>
    <row r="32" spans="1:12" ht="24" customHeight="1">
      <c r="A32" s="49" t="s">
        <v>47</v>
      </c>
      <c r="B32" s="43"/>
      <c r="C32" s="43">
        <v>8990</v>
      </c>
      <c r="D32" s="44" t="e">
        <f t="shared" si="0"/>
        <v>#DIV/0!</v>
      </c>
      <c r="E32" s="43">
        <v>1847</v>
      </c>
      <c r="F32" s="45">
        <f t="shared" si="1"/>
        <v>7143</v>
      </c>
      <c r="G32" s="50">
        <f>F32/E32*100</f>
        <v>386.73524634542503</v>
      </c>
      <c r="H32" s="43">
        <v>8990</v>
      </c>
      <c r="I32" s="43">
        <v>1847</v>
      </c>
      <c r="J32" s="36">
        <f t="shared" si="3"/>
        <v>7143</v>
      </c>
      <c r="K32" s="37">
        <f t="shared" si="6"/>
        <v>386.73524634542503</v>
      </c>
      <c r="L32" s="67"/>
    </row>
    <row r="33" spans="1:12" s="4" customFormat="1" ht="24" customHeight="1">
      <c r="A33" s="47" t="s">
        <v>48</v>
      </c>
      <c r="B33" s="42"/>
      <c r="C33" s="42"/>
      <c r="D33" s="35" t="e">
        <f t="shared" si="0"/>
        <v>#DIV/0!</v>
      </c>
      <c r="E33" s="42">
        <v>20</v>
      </c>
      <c r="F33" s="30">
        <f t="shared" si="1"/>
        <v>-20</v>
      </c>
      <c r="G33" s="37">
        <f>F33/E33*100</f>
        <v>-100</v>
      </c>
      <c r="H33" s="51"/>
      <c r="I33" s="42">
        <v>20</v>
      </c>
      <c r="J33" s="36">
        <f t="shared" si="3"/>
        <v>-20</v>
      </c>
      <c r="K33" s="37">
        <f t="shared" si="6"/>
        <v>-100</v>
      </c>
      <c r="L33" s="67"/>
    </row>
    <row r="34" spans="1:12" ht="24" customHeight="1">
      <c r="A34" s="52" t="s">
        <v>49</v>
      </c>
      <c r="B34" s="53">
        <f>B30+B31+B33</f>
        <v>0</v>
      </c>
      <c r="C34" s="53">
        <f>C30+C31+C33</f>
        <v>17517</v>
      </c>
      <c r="D34" s="29" t="e">
        <f t="shared" si="0"/>
        <v>#DIV/0!</v>
      </c>
      <c r="E34" s="53">
        <f>E30+E31+E33</f>
        <v>11872</v>
      </c>
      <c r="F34" s="54">
        <f t="shared" si="1"/>
        <v>5645</v>
      </c>
      <c r="G34" s="55">
        <f>F34/E34*100</f>
        <v>47.548854447439403</v>
      </c>
      <c r="H34" s="53">
        <f>H30+H31+H33</f>
        <v>17517</v>
      </c>
      <c r="I34" s="70">
        <f>I30+I31+I33</f>
        <v>11872</v>
      </c>
      <c r="J34" s="68">
        <f t="shared" si="3"/>
        <v>5645</v>
      </c>
      <c r="K34" s="55">
        <f t="shared" si="6"/>
        <v>47.548854447439403</v>
      </c>
      <c r="L34" s="69"/>
    </row>
    <row r="35" spans="1:12">
      <c r="A35" s="72"/>
      <c r="B35" s="73"/>
      <c r="C35" s="73"/>
      <c r="D35" s="73"/>
      <c r="E35" s="73"/>
      <c r="L35" s="7" t="s">
        <v>50</v>
      </c>
    </row>
    <row r="44" spans="1:12">
      <c r="H44" s="56" t="s">
        <v>51</v>
      </c>
    </row>
  </sheetData>
  <mergeCells count="2">
    <mergeCell ref="A1:L1"/>
    <mergeCell ref="A35:E35"/>
  </mergeCells>
  <phoneticPr fontId="7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2023年1月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czj-10</dc:creator>
  <cp:lastModifiedBy>deel</cp:lastModifiedBy>
  <cp:lastPrinted>2023-02-02T08:33:00Z</cp:lastPrinted>
  <dcterms:created xsi:type="dcterms:W3CDTF">2017-02-04T08:07:00Z</dcterms:created>
  <dcterms:modified xsi:type="dcterms:W3CDTF">2023-03-10T08:00:40Z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0BD8C4A54B40453A97CC3ACE3E5FB41B</vt:lpwstr>
  </property>
</Properties>
</file>