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736" windowHeight="11760" firstSheet="3" activeTab="11"/>
  </bookViews>
  <sheets>
    <sheet name="2022年1月" sheetId="66" r:id="rId1"/>
    <sheet name="2022年2月" sheetId="67" r:id="rId2"/>
    <sheet name="2022年3月 " sheetId="68" r:id="rId3"/>
    <sheet name="2022年4月" sheetId="69" r:id="rId4"/>
    <sheet name="2022年5月" sheetId="70" r:id="rId5"/>
    <sheet name="2022年6月 " sheetId="71" r:id="rId6"/>
    <sheet name="2022年7月" sheetId="72" r:id="rId7"/>
    <sheet name="2022年8月" sheetId="73" r:id="rId8"/>
    <sheet name="2022年9月 " sheetId="75" r:id="rId9"/>
    <sheet name="2022年10月 " sheetId="76" r:id="rId10"/>
    <sheet name="2022年11月" sheetId="77" r:id="rId11"/>
    <sheet name="2022年12月" sheetId="78" r:id="rId12"/>
  </sheets>
  <definedNames>
    <definedName name="_xlnm.Print_Area" localSheetId="9">'2022年10月 '!$A$1:$L$35</definedName>
    <definedName name="_xlnm.Print_Area" localSheetId="0">'2022年1月'!$A$1:$L$35</definedName>
    <definedName name="_xlnm.Print_Area" localSheetId="1">'2022年2月'!$A$1:$L$35</definedName>
    <definedName name="_xlnm.Print_Area" localSheetId="2">'2022年3月 '!$A$1:$L$35</definedName>
    <definedName name="_xlnm.Print_Area" localSheetId="3">'2022年4月'!$A$1:$L$35</definedName>
    <definedName name="_xlnm.Print_Area" localSheetId="4">'2022年5月'!$A$1:$L$35</definedName>
    <definedName name="_xlnm.Print_Area" localSheetId="5">'2022年6月 '!$A$1:$L$35</definedName>
    <definedName name="_xlnm.Print_Area" localSheetId="6">'2022年7月'!$A$1:$L$35</definedName>
    <definedName name="_xlnm.Print_Area" localSheetId="7">'2022年8月'!$A$1:$L$35</definedName>
    <definedName name="_xlnm.Print_Area" localSheetId="8">'2022年9月 '!$A$1:$L$35</definedName>
  </definedNames>
  <calcPr calcId="124519"/>
</workbook>
</file>

<file path=xl/calcChain.xml><?xml version="1.0" encoding="utf-8"?>
<calcChain xmlns="http://schemas.openxmlformats.org/spreadsheetml/2006/main">
  <c r="I32" i="78"/>
  <c r="I31"/>
  <c r="I23"/>
  <c r="I24"/>
  <c r="I25"/>
  <c r="I26"/>
  <c r="I27"/>
  <c r="I28"/>
  <c r="I22"/>
  <c r="I8"/>
  <c r="I9"/>
  <c r="I10"/>
  <c r="I11"/>
  <c r="I12"/>
  <c r="I13"/>
  <c r="I14"/>
  <c r="I15"/>
  <c r="I16"/>
  <c r="I17"/>
  <c r="I18"/>
  <c r="I19"/>
  <c r="I7"/>
  <c r="I6" s="1"/>
  <c r="H32"/>
  <c r="J32" s="1"/>
  <c r="K32" s="1"/>
  <c r="H33"/>
  <c r="H31"/>
  <c r="H23"/>
  <c r="J23" s="1"/>
  <c r="K23" s="1"/>
  <c r="H25"/>
  <c r="H27"/>
  <c r="J27" s="1"/>
  <c r="K27" s="1"/>
  <c r="H22"/>
  <c r="H8"/>
  <c r="H9"/>
  <c r="H11"/>
  <c r="J11" s="1"/>
  <c r="K11" s="1"/>
  <c r="H12"/>
  <c r="J12" s="1"/>
  <c r="K12" s="1"/>
  <c r="H13"/>
  <c r="H14"/>
  <c r="H15"/>
  <c r="H6" s="1"/>
  <c r="H16"/>
  <c r="J16" s="1"/>
  <c r="K16" s="1"/>
  <c r="H18"/>
  <c r="H19"/>
  <c r="H7"/>
  <c r="F33"/>
  <c r="G33" s="1"/>
  <c r="D33"/>
  <c r="F32"/>
  <c r="G32" s="1"/>
  <c r="D32"/>
  <c r="J31"/>
  <c r="K31" s="1"/>
  <c r="F31"/>
  <c r="G31" s="1"/>
  <c r="D31"/>
  <c r="F29"/>
  <c r="G29" s="1"/>
  <c r="F28"/>
  <c r="G28" s="1"/>
  <c r="D28"/>
  <c r="F27"/>
  <c r="G27" s="1"/>
  <c r="D27"/>
  <c r="J26"/>
  <c r="K26" s="1"/>
  <c r="F26"/>
  <c r="G26" s="1"/>
  <c r="D26"/>
  <c r="F25"/>
  <c r="G25" s="1"/>
  <c r="D25"/>
  <c r="F24"/>
  <c r="G24" s="1"/>
  <c r="D24"/>
  <c r="F23"/>
  <c r="G23" s="1"/>
  <c r="D23"/>
  <c r="J22"/>
  <c r="K22" s="1"/>
  <c r="G22"/>
  <c r="F22"/>
  <c r="D22"/>
  <c r="E21"/>
  <c r="C21"/>
  <c r="B21"/>
  <c r="F20"/>
  <c r="G20" s="1"/>
  <c r="D20"/>
  <c r="J19"/>
  <c r="K19" s="1"/>
  <c r="G19"/>
  <c r="F19"/>
  <c r="D19"/>
  <c r="J18"/>
  <c r="K18" s="1"/>
  <c r="G18"/>
  <c r="F18"/>
  <c r="D18"/>
  <c r="G17"/>
  <c r="F17"/>
  <c r="D17"/>
  <c r="G16"/>
  <c r="F16"/>
  <c r="D16"/>
  <c r="J15"/>
  <c r="K15" s="1"/>
  <c r="F15"/>
  <c r="G15" s="1"/>
  <c r="D15"/>
  <c r="F14"/>
  <c r="G14" s="1"/>
  <c r="D14"/>
  <c r="F13"/>
  <c r="G13" s="1"/>
  <c r="D13"/>
  <c r="F12"/>
  <c r="G12" s="1"/>
  <c r="D12"/>
  <c r="F11"/>
  <c r="G11" s="1"/>
  <c r="D11"/>
  <c r="F10"/>
  <c r="G10" s="1"/>
  <c r="D10"/>
  <c r="F9"/>
  <c r="G9" s="1"/>
  <c r="D9"/>
  <c r="K8"/>
  <c r="J8"/>
  <c r="F8"/>
  <c r="G8" s="1"/>
  <c r="D8"/>
  <c r="J7"/>
  <c r="K7" s="1"/>
  <c r="F7"/>
  <c r="G7" s="1"/>
  <c r="D7"/>
  <c r="E6"/>
  <c r="C6"/>
  <c r="B6"/>
  <c r="K18" i="77"/>
  <c r="F29"/>
  <c r="G29" s="1"/>
  <c r="E6"/>
  <c r="J29"/>
  <c r="K29" s="1"/>
  <c r="B30" i="78" l="1"/>
  <c r="B34" s="1"/>
  <c r="I21"/>
  <c r="I30" s="1"/>
  <c r="I34" s="1"/>
  <c r="J33"/>
  <c r="J28"/>
  <c r="K28" s="1"/>
  <c r="J24"/>
  <c r="K24" s="1"/>
  <c r="J25"/>
  <c r="K25" s="1"/>
  <c r="J17"/>
  <c r="K17" s="1"/>
  <c r="J13"/>
  <c r="K13" s="1"/>
  <c r="J9"/>
  <c r="K9" s="1"/>
  <c r="J14"/>
  <c r="K14" s="1"/>
  <c r="J10"/>
  <c r="K10" s="1"/>
  <c r="H21"/>
  <c r="J21" s="1"/>
  <c r="K21" s="1"/>
  <c r="F6"/>
  <c r="G6" s="1"/>
  <c r="D6"/>
  <c r="F21"/>
  <c r="G21" s="1"/>
  <c r="E30"/>
  <c r="E34" s="1"/>
  <c r="J6"/>
  <c r="K6" s="1"/>
  <c r="D21"/>
  <c r="C30"/>
  <c r="J33" i="77"/>
  <c r="F33"/>
  <c r="G33" s="1"/>
  <c r="D33"/>
  <c r="J32"/>
  <c r="K32" s="1"/>
  <c r="F32"/>
  <c r="G32" s="1"/>
  <c r="D32"/>
  <c r="J31"/>
  <c r="K31" s="1"/>
  <c r="F31"/>
  <c r="G31" s="1"/>
  <c r="D31"/>
  <c r="D29"/>
  <c r="J28"/>
  <c r="K28" s="1"/>
  <c r="F28"/>
  <c r="G28" s="1"/>
  <c r="D28"/>
  <c r="J27"/>
  <c r="K27" s="1"/>
  <c r="F27"/>
  <c r="G27" s="1"/>
  <c r="D27"/>
  <c r="J26"/>
  <c r="F26"/>
  <c r="G26" s="1"/>
  <c r="D26"/>
  <c r="J25"/>
  <c r="K25" s="1"/>
  <c r="F25"/>
  <c r="G25" s="1"/>
  <c r="D25"/>
  <c r="J24"/>
  <c r="K24" s="1"/>
  <c r="F24"/>
  <c r="G24" s="1"/>
  <c r="D24"/>
  <c r="J23"/>
  <c r="K23" s="1"/>
  <c r="F23"/>
  <c r="G23" s="1"/>
  <c r="D23"/>
  <c r="J22"/>
  <c r="K22" s="1"/>
  <c r="F22"/>
  <c r="G22" s="1"/>
  <c r="D22"/>
  <c r="I21"/>
  <c r="H21"/>
  <c r="E21"/>
  <c r="E30" s="1"/>
  <c r="E34" s="1"/>
  <c r="C21"/>
  <c r="B21"/>
  <c r="J20"/>
  <c r="F20"/>
  <c r="G20" s="1"/>
  <c r="D20"/>
  <c r="J19"/>
  <c r="K19" s="1"/>
  <c r="F19"/>
  <c r="G19" s="1"/>
  <c r="D19"/>
  <c r="J18"/>
  <c r="F18"/>
  <c r="G18" s="1"/>
  <c r="D18"/>
  <c r="J17"/>
  <c r="F17"/>
  <c r="G17" s="1"/>
  <c r="D17"/>
  <c r="J16"/>
  <c r="K16" s="1"/>
  <c r="F16"/>
  <c r="G16" s="1"/>
  <c r="D16"/>
  <c r="J15"/>
  <c r="K15" s="1"/>
  <c r="F15"/>
  <c r="G15" s="1"/>
  <c r="D15"/>
  <c r="J14"/>
  <c r="K14" s="1"/>
  <c r="F14"/>
  <c r="G14" s="1"/>
  <c r="D14"/>
  <c r="J13"/>
  <c r="K13" s="1"/>
  <c r="F13"/>
  <c r="G13" s="1"/>
  <c r="D13"/>
  <c r="J12"/>
  <c r="K12" s="1"/>
  <c r="F12"/>
  <c r="G12" s="1"/>
  <c r="D12"/>
  <c r="J11"/>
  <c r="K11" s="1"/>
  <c r="F11"/>
  <c r="G11" s="1"/>
  <c r="D11"/>
  <c r="J10"/>
  <c r="K10" s="1"/>
  <c r="F10"/>
  <c r="G10" s="1"/>
  <c r="D10"/>
  <c r="J9"/>
  <c r="K9" s="1"/>
  <c r="F9"/>
  <c r="G9" s="1"/>
  <c r="D9"/>
  <c r="J8"/>
  <c r="K8" s="1"/>
  <c r="F8"/>
  <c r="G8" s="1"/>
  <c r="D8"/>
  <c r="J7"/>
  <c r="K7" s="1"/>
  <c r="F7"/>
  <c r="G7" s="1"/>
  <c r="D7"/>
  <c r="I6"/>
  <c r="C6"/>
  <c r="B6"/>
  <c r="J33" i="76"/>
  <c r="F33"/>
  <c r="G33" s="1"/>
  <c r="D33"/>
  <c r="J32"/>
  <c r="K32"/>
  <c r="F32"/>
  <c r="G32"/>
  <c r="D32"/>
  <c r="J31"/>
  <c r="K31" s="1"/>
  <c r="F31"/>
  <c r="G31" s="1"/>
  <c r="D31"/>
  <c r="D29"/>
  <c r="J28"/>
  <c r="K28" s="1"/>
  <c r="F28"/>
  <c r="G28" s="1"/>
  <c r="D28"/>
  <c r="J27"/>
  <c r="K27"/>
  <c r="F27"/>
  <c r="G27"/>
  <c r="D27"/>
  <c r="J26"/>
  <c r="F26"/>
  <c r="G26"/>
  <c r="D26"/>
  <c r="J25"/>
  <c r="K25" s="1"/>
  <c r="F25"/>
  <c r="G25" s="1"/>
  <c r="D25"/>
  <c r="J24"/>
  <c r="K24"/>
  <c r="F24"/>
  <c r="G24"/>
  <c r="D24"/>
  <c r="J23"/>
  <c r="K23" s="1"/>
  <c r="F23"/>
  <c r="G23" s="1"/>
  <c r="D23"/>
  <c r="J22"/>
  <c r="K22"/>
  <c r="F22"/>
  <c r="G22"/>
  <c r="D22"/>
  <c r="I21"/>
  <c r="H21"/>
  <c r="E21"/>
  <c r="F21" s="1"/>
  <c r="G21" s="1"/>
  <c r="C21"/>
  <c r="B21"/>
  <c r="J20"/>
  <c r="F20"/>
  <c r="G20" s="1"/>
  <c r="D20"/>
  <c r="J19"/>
  <c r="K19"/>
  <c r="F19"/>
  <c r="G19"/>
  <c r="D19"/>
  <c r="J18"/>
  <c r="K18" s="1"/>
  <c r="F18"/>
  <c r="G18" s="1"/>
  <c r="D18"/>
  <c r="J17"/>
  <c r="K17"/>
  <c r="F17"/>
  <c r="G17"/>
  <c r="D17"/>
  <c r="J16"/>
  <c r="K16" s="1"/>
  <c r="F16"/>
  <c r="G16" s="1"/>
  <c r="D16"/>
  <c r="J15"/>
  <c r="K15"/>
  <c r="F15"/>
  <c r="G15"/>
  <c r="D15"/>
  <c r="J14"/>
  <c r="K14" s="1"/>
  <c r="F14"/>
  <c r="G14" s="1"/>
  <c r="D14"/>
  <c r="J13"/>
  <c r="K13"/>
  <c r="F13"/>
  <c r="G13"/>
  <c r="D13"/>
  <c r="J12"/>
  <c r="K12" s="1"/>
  <c r="F12"/>
  <c r="G12" s="1"/>
  <c r="D12"/>
  <c r="J11"/>
  <c r="K11"/>
  <c r="F11"/>
  <c r="G11"/>
  <c r="D11"/>
  <c r="J10"/>
  <c r="K10" s="1"/>
  <c r="F10"/>
  <c r="G10" s="1"/>
  <c r="D10"/>
  <c r="J9"/>
  <c r="K9"/>
  <c r="F9"/>
  <c r="G9"/>
  <c r="D9"/>
  <c r="J8"/>
  <c r="K8" s="1"/>
  <c r="F8"/>
  <c r="G8" s="1"/>
  <c r="D8"/>
  <c r="J7"/>
  <c r="K7"/>
  <c r="F7"/>
  <c r="G7"/>
  <c r="D7"/>
  <c r="I6"/>
  <c r="I30" s="1"/>
  <c r="I34" s="1"/>
  <c r="H6"/>
  <c r="J6"/>
  <c r="K6" s="1"/>
  <c r="E6"/>
  <c r="C6"/>
  <c r="B6"/>
  <c r="B30" s="1"/>
  <c r="B34"/>
  <c r="J20" i="75"/>
  <c r="J33"/>
  <c r="F33"/>
  <c r="D33"/>
  <c r="J32"/>
  <c r="K32"/>
  <c r="F32"/>
  <c r="G32"/>
  <c r="D32"/>
  <c r="J31"/>
  <c r="K31" s="1"/>
  <c r="F31"/>
  <c r="G31" s="1"/>
  <c r="D31"/>
  <c r="D29"/>
  <c r="J28"/>
  <c r="K28" s="1"/>
  <c r="F28"/>
  <c r="G28" s="1"/>
  <c r="D28"/>
  <c r="J27"/>
  <c r="K27"/>
  <c r="F27"/>
  <c r="G27"/>
  <c r="D27"/>
  <c r="J26"/>
  <c r="F26"/>
  <c r="G26"/>
  <c r="D26"/>
  <c r="J25"/>
  <c r="K25" s="1"/>
  <c r="F25"/>
  <c r="G25" s="1"/>
  <c r="D25"/>
  <c r="J24"/>
  <c r="K24"/>
  <c r="F24"/>
  <c r="G24"/>
  <c r="D24"/>
  <c r="J23"/>
  <c r="K23" s="1"/>
  <c r="F23"/>
  <c r="G23" s="1"/>
  <c r="D23"/>
  <c r="J22"/>
  <c r="K22"/>
  <c r="F22"/>
  <c r="G22"/>
  <c r="D22"/>
  <c r="I21"/>
  <c r="H21"/>
  <c r="J21"/>
  <c r="K21" s="1"/>
  <c r="E21"/>
  <c r="C21"/>
  <c r="D21"/>
  <c r="B21"/>
  <c r="F20"/>
  <c r="G20" s="1"/>
  <c r="D20"/>
  <c r="J19"/>
  <c r="K19"/>
  <c r="F19"/>
  <c r="G19"/>
  <c r="D19"/>
  <c r="J18"/>
  <c r="K18" s="1"/>
  <c r="F18"/>
  <c r="G18" s="1"/>
  <c r="D18"/>
  <c r="J17"/>
  <c r="K17"/>
  <c r="F17"/>
  <c r="G17"/>
  <c r="D17"/>
  <c r="J16"/>
  <c r="K16" s="1"/>
  <c r="F16"/>
  <c r="G16" s="1"/>
  <c r="D16"/>
  <c r="J15"/>
  <c r="K15"/>
  <c r="F15"/>
  <c r="G15"/>
  <c r="D15"/>
  <c r="J14"/>
  <c r="K14" s="1"/>
  <c r="F14"/>
  <c r="G14" s="1"/>
  <c r="D14"/>
  <c r="J13"/>
  <c r="K13"/>
  <c r="F13"/>
  <c r="G13"/>
  <c r="D13"/>
  <c r="J12"/>
  <c r="K12" s="1"/>
  <c r="F12"/>
  <c r="G12" s="1"/>
  <c r="D12"/>
  <c r="J11"/>
  <c r="K11"/>
  <c r="F11"/>
  <c r="G11"/>
  <c r="D11"/>
  <c r="J10"/>
  <c r="K10" s="1"/>
  <c r="F10"/>
  <c r="G10" s="1"/>
  <c r="D10"/>
  <c r="J9"/>
  <c r="K9"/>
  <c r="F9"/>
  <c r="G9"/>
  <c r="D9"/>
  <c r="J8"/>
  <c r="K8" s="1"/>
  <c r="F8"/>
  <c r="G8" s="1"/>
  <c r="D8"/>
  <c r="J7"/>
  <c r="K7"/>
  <c r="F7"/>
  <c r="G7"/>
  <c r="D7"/>
  <c r="I6"/>
  <c r="I30" s="1"/>
  <c r="I34" s="1"/>
  <c r="H6"/>
  <c r="E6"/>
  <c r="E30"/>
  <c r="E34" s="1"/>
  <c r="C6"/>
  <c r="B6"/>
  <c r="J33" i="73"/>
  <c r="F33"/>
  <c r="D33"/>
  <c r="F32"/>
  <c r="G32" s="1"/>
  <c r="D32"/>
  <c r="J31"/>
  <c r="K31"/>
  <c r="F31"/>
  <c r="G31"/>
  <c r="D31"/>
  <c r="D29"/>
  <c r="F28"/>
  <c r="G28"/>
  <c r="D28"/>
  <c r="J27"/>
  <c r="K27" s="1"/>
  <c r="F27"/>
  <c r="G27" s="1"/>
  <c r="D27"/>
  <c r="J26"/>
  <c r="F26"/>
  <c r="G26" s="1"/>
  <c r="D26"/>
  <c r="J25"/>
  <c r="K25"/>
  <c r="F25"/>
  <c r="G25"/>
  <c r="D25"/>
  <c r="J24"/>
  <c r="K24" s="1"/>
  <c r="F24"/>
  <c r="G24" s="1"/>
  <c r="D24"/>
  <c r="F23"/>
  <c r="G23"/>
  <c r="D23"/>
  <c r="F22"/>
  <c r="G22" s="1"/>
  <c r="D22"/>
  <c r="E21"/>
  <c r="C21"/>
  <c r="F21" s="1"/>
  <c r="G21" s="1"/>
  <c r="B21"/>
  <c r="F20"/>
  <c r="G20" s="1"/>
  <c r="D20"/>
  <c r="F19"/>
  <c r="G19"/>
  <c r="D19"/>
  <c r="F18"/>
  <c r="G18" s="1"/>
  <c r="D18"/>
  <c r="F17"/>
  <c r="G17"/>
  <c r="D17"/>
  <c r="F16"/>
  <c r="G16" s="1"/>
  <c r="D16"/>
  <c r="J15"/>
  <c r="K15"/>
  <c r="F15"/>
  <c r="G15"/>
  <c r="D15"/>
  <c r="J14"/>
  <c r="K14" s="1"/>
  <c r="F14"/>
  <c r="G14" s="1"/>
  <c r="D14"/>
  <c r="J13"/>
  <c r="K13"/>
  <c r="F13"/>
  <c r="G13"/>
  <c r="D13"/>
  <c r="J12"/>
  <c r="K12" s="1"/>
  <c r="F12"/>
  <c r="G12" s="1"/>
  <c r="D12"/>
  <c r="F11"/>
  <c r="G11"/>
  <c r="D11"/>
  <c r="F10"/>
  <c r="G10" s="1"/>
  <c r="D10"/>
  <c r="J9"/>
  <c r="K9"/>
  <c r="F9"/>
  <c r="G9"/>
  <c r="D9"/>
  <c r="J8"/>
  <c r="K8" s="1"/>
  <c r="F8"/>
  <c r="G8" s="1"/>
  <c r="D8"/>
  <c r="J7"/>
  <c r="K7"/>
  <c r="F7"/>
  <c r="G7"/>
  <c r="D7"/>
  <c r="I6"/>
  <c r="I30" s="1"/>
  <c r="E6"/>
  <c r="E30"/>
  <c r="E34" s="1"/>
  <c r="C6"/>
  <c r="F6" s="1"/>
  <c r="G6" s="1"/>
  <c r="B6"/>
  <c r="B30"/>
  <c r="F33" i="72"/>
  <c r="I32"/>
  <c r="I31"/>
  <c r="J31" s="1"/>
  <c r="K31" s="1"/>
  <c r="I23"/>
  <c r="I24"/>
  <c r="I25"/>
  <c r="I26"/>
  <c r="J26" s="1"/>
  <c r="I27"/>
  <c r="I28"/>
  <c r="J28" s="1"/>
  <c r="I29"/>
  <c r="I22"/>
  <c r="I8"/>
  <c r="I9"/>
  <c r="I10"/>
  <c r="I11"/>
  <c r="I12"/>
  <c r="I13"/>
  <c r="I14"/>
  <c r="I15"/>
  <c r="J15" s="1"/>
  <c r="K15" s="1"/>
  <c r="I16"/>
  <c r="I17"/>
  <c r="I18"/>
  <c r="J18"/>
  <c r="K18" s="1"/>
  <c r="I19"/>
  <c r="I20"/>
  <c r="I7"/>
  <c r="H32"/>
  <c r="J32" s="1"/>
  <c r="K32" s="1"/>
  <c r="H31"/>
  <c r="H23"/>
  <c r="H24"/>
  <c r="H25"/>
  <c r="J25" s="1"/>
  <c r="K25" s="1"/>
  <c r="H27"/>
  <c r="J27" s="1"/>
  <c r="K27" s="1"/>
  <c r="H28"/>
  <c r="H22"/>
  <c r="H8"/>
  <c r="H9"/>
  <c r="J9" s="1"/>
  <c r="K9" s="1"/>
  <c r="H10"/>
  <c r="J10" s="1"/>
  <c r="K10" s="1"/>
  <c r="H11"/>
  <c r="H12"/>
  <c r="J12"/>
  <c r="K12" s="1"/>
  <c r="H13"/>
  <c r="H14"/>
  <c r="J14"/>
  <c r="K14" s="1"/>
  <c r="H15"/>
  <c r="H16"/>
  <c r="H17"/>
  <c r="J17" s="1"/>
  <c r="K17" s="1"/>
  <c r="H18"/>
  <c r="H19"/>
  <c r="J19"/>
  <c r="K19" s="1"/>
  <c r="H20"/>
  <c r="H7"/>
  <c r="J7" s="1"/>
  <c r="K7" s="1"/>
  <c r="J33"/>
  <c r="D33"/>
  <c r="F32"/>
  <c r="G32"/>
  <c r="D32"/>
  <c r="F31"/>
  <c r="G31"/>
  <c r="D31"/>
  <c r="D29"/>
  <c r="K28"/>
  <c r="F28"/>
  <c r="G28"/>
  <c r="D28"/>
  <c r="F27"/>
  <c r="G27" s="1"/>
  <c r="D27"/>
  <c r="F26"/>
  <c r="G26" s="1"/>
  <c r="D26"/>
  <c r="F25"/>
  <c r="G25"/>
  <c r="D25"/>
  <c r="F24"/>
  <c r="G24" s="1"/>
  <c r="D24"/>
  <c r="F23"/>
  <c r="G23"/>
  <c r="D23"/>
  <c r="F22"/>
  <c r="G22" s="1"/>
  <c r="D22"/>
  <c r="E21"/>
  <c r="C21"/>
  <c r="F21" s="1"/>
  <c r="G21" s="1"/>
  <c r="B21"/>
  <c r="F20"/>
  <c r="G20" s="1"/>
  <c r="D20"/>
  <c r="F19"/>
  <c r="G19"/>
  <c r="D19"/>
  <c r="F18"/>
  <c r="G18" s="1"/>
  <c r="D18"/>
  <c r="F17"/>
  <c r="G17"/>
  <c r="D17"/>
  <c r="J16"/>
  <c r="K16" s="1"/>
  <c r="F16"/>
  <c r="G16"/>
  <c r="D16"/>
  <c r="F15"/>
  <c r="G15" s="1"/>
  <c r="D15"/>
  <c r="F14"/>
  <c r="G14"/>
  <c r="D14"/>
  <c r="J13"/>
  <c r="K13" s="1"/>
  <c r="F13"/>
  <c r="G13"/>
  <c r="D13"/>
  <c r="F12"/>
  <c r="G12" s="1"/>
  <c r="D12"/>
  <c r="F11"/>
  <c r="G11" s="1"/>
  <c r="D11"/>
  <c r="F10"/>
  <c r="G10"/>
  <c r="D10"/>
  <c r="F9"/>
  <c r="G9" s="1"/>
  <c r="D9"/>
  <c r="F8"/>
  <c r="G8"/>
  <c r="D8"/>
  <c r="F7"/>
  <c r="G7" s="1"/>
  <c r="D7"/>
  <c r="E6"/>
  <c r="E30"/>
  <c r="E34" s="1"/>
  <c r="C6"/>
  <c r="B6"/>
  <c r="B30"/>
  <c r="B34" s="1"/>
  <c r="B6" i="71"/>
  <c r="B30" s="1"/>
  <c r="B34" s="1"/>
  <c r="C6"/>
  <c r="D6"/>
  <c r="E6"/>
  <c r="E30"/>
  <c r="E34" s="1"/>
  <c r="H6"/>
  <c r="J6" s="1"/>
  <c r="K6" s="1"/>
  <c r="I6"/>
  <c r="D7"/>
  <c r="F7"/>
  <c r="G7"/>
  <c r="J7"/>
  <c r="K7"/>
  <c r="D8"/>
  <c r="F8"/>
  <c r="G8" s="1"/>
  <c r="J8"/>
  <c r="K8" s="1"/>
  <c r="D9"/>
  <c r="F9"/>
  <c r="G9"/>
  <c r="J9"/>
  <c r="K9"/>
  <c r="D10"/>
  <c r="F10"/>
  <c r="G10" s="1"/>
  <c r="J10"/>
  <c r="K10" s="1"/>
  <c r="D11"/>
  <c r="F11"/>
  <c r="G11"/>
  <c r="J11"/>
  <c r="K11"/>
  <c r="D12"/>
  <c r="F12"/>
  <c r="G12" s="1"/>
  <c r="J12"/>
  <c r="K12" s="1"/>
  <c r="D13"/>
  <c r="F13"/>
  <c r="G13"/>
  <c r="J13"/>
  <c r="K13"/>
  <c r="D14"/>
  <c r="F14"/>
  <c r="G14" s="1"/>
  <c r="J14"/>
  <c r="K14" s="1"/>
  <c r="D15"/>
  <c r="F15"/>
  <c r="G15"/>
  <c r="J15"/>
  <c r="K15"/>
  <c r="D16"/>
  <c r="F16"/>
  <c r="G16" s="1"/>
  <c r="J16"/>
  <c r="K16" s="1"/>
  <c r="D17"/>
  <c r="F17"/>
  <c r="G17"/>
  <c r="J17"/>
  <c r="D18"/>
  <c r="F18"/>
  <c r="G18"/>
  <c r="J18"/>
  <c r="K18"/>
  <c r="D19"/>
  <c r="F19"/>
  <c r="G19" s="1"/>
  <c r="J19"/>
  <c r="K19" s="1"/>
  <c r="D20"/>
  <c r="F20"/>
  <c r="G20"/>
  <c r="B21"/>
  <c r="C21"/>
  <c r="E21"/>
  <c r="H21"/>
  <c r="I21"/>
  <c r="I30"/>
  <c r="D22"/>
  <c r="F22"/>
  <c r="G22" s="1"/>
  <c r="J22"/>
  <c r="K22" s="1"/>
  <c r="D23"/>
  <c r="F23"/>
  <c r="G23"/>
  <c r="J23"/>
  <c r="K23"/>
  <c r="D24"/>
  <c r="F24"/>
  <c r="G24" s="1"/>
  <c r="J24"/>
  <c r="K24" s="1"/>
  <c r="D25"/>
  <c r="F25"/>
  <c r="G25"/>
  <c r="J25"/>
  <c r="K25"/>
  <c r="D26"/>
  <c r="F26"/>
  <c r="G26" s="1"/>
  <c r="J26"/>
  <c r="D27"/>
  <c r="F27"/>
  <c r="G27" s="1"/>
  <c r="J27"/>
  <c r="D28"/>
  <c r="F28"/>
  <c r="G28" s="1"/>
  <c r="J28"/>
  <c r="K28" s="1"/>
  <c r="D29"/>
  <c r="D31"/>
  <c r="F31"/>
  <c r="G31" s="1"/>
  <c r="J31"/>
  <c r="K31" s="1"/>
  <c r="D32"/>
  <c r="F32"/>
  <c r="G32"/>
  <c r="J32"/>
  <c r="K32"/>
  <c r="D33"/>
  <c r="J33"/>
  <c r="J16" i="70"/>
  <c r="K16"/>
  <c r="J10"/>
  <c r="K10"/>
  <c r="J9"/>
  <c r="K9"/>
  <c r="J33"/>
  <c r="J32"/>
  <c r="K32" s="1"/>
  <c r="F32"/>
  <c r="G32" s="1"/>
  <c r="J31"/>
  <c r="K31" s="1"/>
  <c r="F31"/>
  <c r="G31" s="1"/>
  <c r="H21"/>
  <c r="J21" s="1"/>
  <c r="K21" s="1"/>
  <c r="J28"/>
  <c r="K28"/>
  <c r="F28"/>
  <c r="G28"/>
  <c r="J27"/>
  <c r="K27"/>
  <c r="F27"/>
  <c r="G27"/>
  <c r="J26"/>
  <c r="K26"/>
  <c r="F26"/>
  <c r="G26"/>
  <c r="J25"/>
  <c r="K25"/>
  <c r="F25"/>
  <c r="G25"/>
  <c r="J24"/>
  <c r="K24"/>
  <c r="F24"/>
  <c r="G24"/>
  <c r="J23"/>
  <c r="K23"/>
  <c r="F23"/>
  <c r="G23"/>
  <c r="J22"/>
  <c r="K22"/>
  <c r="F22"/>
  <c r="G22"/>
  <c r="I21"/>
  <c r="I30"/>
  <c r="E21"/>
  <c r="C21"/>
  <c r="F21" s="1"/>
  <c r="G21" s="1"/>
  <c r="J19"/>
  <c r="K19"/>
  <c r="F19"/>
  <c r="G19"/>
  <c r="J18"/>
  <c r="F18"/>
  <c r="G18" s="1"/>
  <c r="J17"/>
  <c r="F17"/>
  <c r="G17"/>
  <c r="F16"/>
  <c r="G16"/>
  <c r="J15"/>
  <c r="K15"/>
  <c r="F15"/>
  <c r="G15"/>
  <c r="J14"/>
  <c r="K14"/>
  <c r="F14"/>
  <c r="G14"/>
  <c r="J13"/>
  <c r="K13"/>
  <c r="F13"/>
  <c r="G13"/>
  <c r="J12"/>
  <c r="K12"/>
  <c r="F12"/>
  <c r="G12"/>
  <c r="J11"/>
  <c r="K11"/>
  <c r="F11"/>
  <c r="G11"/>
  <c r="F10"/>
  <c r="G10"/>
  <c r="F9"/>
  <c r="G9"/>
  <c r="J8"/>
  <c r="K8"/>
  <c r="F8"/>
  <c r="G8"/>
  <c r="J7"/>
  <c r="K7"/>
  <c r="F7"/>
  <c r="G7"/>
  <c r="E6"/>
  <c r="E30"/>
  <c r="E34" s="1"/>
  <c r="C6"/>
  <c r="F6" s="1"/>
  <c r="G6"/>
  <c r="H32" i="69"/>
  <c r="J32" s="1"/>
  <c r="K32" s="1"/>
  <c r="H31"/>
  <c r="J31" s="1"/>
  <c r="K31" s="1"/>
  <c r="H17"/>
  <c r="E21"/>
  <c r="J33"/>
  <c r="F32"/>
  <c r="G32" s="1"/>
  <c r="F31"/>
  <c r="G31" s="1"/>
  <c r="H29"/>
  <c r="H21" s="1"/>
  <c r="J21" s="1"/>
  <c r="K21" s="1"/>
  <c r="J28"/>
  <c r="K28"/>
  <c r="F28"/>
  <c r="G28"/>
  <c r="J27"/>
  <c r="K27"/>
  <c r="F27"/>
  <c r="G27"/>
  <c r="J26"/>
  <c r="K26"/>
  <c r="F26"/>
  <c r="G26"/>
  <c r="J25"/>
  <c r="K25"/>
  <c r="F25"/>
  <c r="G25"/>
  <c r="J24"/>
  <c r="K24"/>
  <c r="F24"/>
  <c r="G24"/>
  <c r="J23"/>
  <c r="K23"/>
  <c r="F23"/>
  <c r="G23"/>
  <c r="F22"/>
  <c r="G22"/>
  <c r="I21"/>
  <c r="C21"/>
  <c r="H20"/>
  <c r="J19"/>
  <c r="K19"/>
  <c r="F19"/>
  <c r="G19"/>
  <c r="J18"/>
  <c r="K18"/>
  <c r="F18"/>
  <c r="G18"/>
  <c r="F17"/>
  <c r="G17"/>
  <c r="J16"/>
  <c r="K16"/>
  <c r="F16"/>
  <c r="G16"/>
  <c r="J15"/>
  <c r="K15"/>
  <c r="F15"/>
  <c r="G15"/>
  <c r="J14"/>
  <c r="K14"/>
  <c r="F14"/>
  <c r="G14"/>
  <c r="J13"/>
  <c r="K13"/>
  <c r="F13"/>
  <c r="G13"/>
  <c r="J12"/>
  <c r="K12"/>
  <c r="F12"/>
  <c r="G12"/>
  <c r="J11"/>
  <c r="K11"/>
  <c r="F11"/>
  <c r="G11"/>
  <c r="J10"/>
  <c r="K10"/>
  <c r="F10"/>
  <c r="G10"/>
  <c r="J9"/>
  <c r="K9"/>
  <c r="F9"/>
  <c r="G9"/>
  <c r="J8"/>
  <c r="K8"/>
  <c r="F8"/>
  <c r="G8"/>
  <c r="J7"/>
  <c r="K7"/>
  <c r="F7"/>
  <c r="G7"/>
  <c r="I6"/>
  <c r="E6"/>
  <c r="E30" s="1"/>
  <c r="C6"/>
  <c r="C6" i="66"/>
  <c r="F6" s="1"/>
  <c r="G6"/>
  <c r="E6"/>
  <c r="H6"/>
  <c r="J6" s="1"/>
  <c r="K6"/>
  <c r="I6"/>
  <c r="F7"/>
  <c r="G7" s="1"/>
  <c r="J7"/>
  <c r="K7" s="1"/>
  <c r="F8"/>
  <c r="G8" s="1"/>
  <c r="J8"/>
  <c r="K8"/>
  <c r="F9"/>
  <c r="G9"/>
  <c r="J9"/>
  <c r="K9"/>
  <c r="F10"/>
  <c r="G10"/>
  <c r="J10"/>
  <c r="F11"/>
  <c r="G11"/>
  <c r="J11"/>
  <c r="K11" s="1"/>
  <c r="F12"/>
  <c r="G12"/>
  <c r="J12"/>
  <c r="K12" s="1"/>
  <c r="F13"/>
  <c r="G13"/>
  <c r="J13"/>
  <c r="K13" s="1"/>
  <c r="F14"/>
  <c r="G14"/>
  <c r="J14"/>
  <c r="K14" s="1"/>
  <c r="F15"/>
  <c r="G15"/>
  <c r="J15"/>
  <c r="K15" s="1"/>
  <c r="F16"/>
  <c r="G16"/>
  <c r="J16"/>
  <c r="K16" s="1"/>
  <c r="F17"/>
  <c r="G17"/>
  <c r="K17"/>
  <c r="F18"/>
  <c r="G18"/>
  <c r="J18"/>
  <c r="K18"/>
  <c r="F19"/>
  <c r="G19"/>
  <c r="J19"/>
  <c r="K19"/>
  <c r="F20"/>
  <c r="J20"/>
  <c r="C21"/>
  <c r="E21"/>
  <c r="E30" s="1"/>
  <c r="E34" s="1"/>
  <c r="H21"/>
  <c r="J21"/>
  <c r="K21" s="1"/>
  <c r="I21"/>
  <c r="I30"/>
  <c r="I34"/>
  <c r="F22"/>
  <c r="G22"/>
  <c r="J22"/>
  <c r="K22"/>
  <c r="F23"/>
  <c r="G23"/>
  <c r="J23"/>
  <c r="K23"/>
  <c r="F24"/>
  <c r="G24"/>
  <c r="J24"/>
  <c r="K24"/>
  <c r="F25"/>
  <c r="G25"/>
  <c r="J25"/>
  <c r="K25"/>
  <c r="F26"/>
  <c r="J26"/>
  <c r="F27"/>
  <c r="J27"/>
  <c r="F28"/>
  <c r="G28"/>
  <c r="J28"/>
  <c r="K28"/>
  <c r="F29"/>
  <c r="J29"/>
  <c r="F31"/>
  <c r="G31"/>
  <c r="J31"/>
  <c r="K31"/>
  <c r="F32"/>
  <c r="G32"/>
  <c r="J32"/>
  <c r="K32"/>
  <c r="J33"/>
  <c r="C6" i="67"/>
  <c r="E6"/>
  <c r="E30"/>
  <c r="E34"/>
  <c r="H6"/>
  <c r="I6"/>
  <c r="F7"/>
  <c r="G7"/>
  <c r="J7"/>
  <c r="K7" s="1"/>
  <c r="F8"/>
  <c r="G8"/>
  <c r="J8"/>
  <c r="K8" s="1"/>
  <c r="F9"/>
  <c r="G9"/>
  <c r="J9"/>
  <c r="K9" s="1"/>
  <c r="F10"/>
  <c r="G10"/>
  <c r="J10"/>
  <c r="K10" s="1"/>
  <c r="F11"/>
  <c r="G11"/>
  <c r="J11"/>
  <c r="K11" s="1"/>
  <c r="F12"/>
  <c r="G12"/>
  <c r="J12"/>
  <c r="K12" s="1"/>
  <c r="F13"/>
  <c r="G13"/>
  <c r="J13"/>
  <c r="K13" s="1"/>
  <c r="F14"/>
  <c r="G14"/>
  <c r="J14"/>
  <c r="K14" s="1"/>
  <c r="F15"/>
  <c r="G15"/>
  <c r="J15"/>
  <c r="K15" s="1"/>
  <c r="F16"/>
  <c r="G16"/>
  <c r="J16"/>
  <c r="K16" s="1"/>
  <c r="F17"/>
  <c r="G17"/>
  <c r="J17"/>
  <c r="K17" s="1"/>
  <c r="F18"/>
  <c r="G18"/>
  <c r="J18"/>
  <c r="K18" s="1"/>
  <c r="F19"/>
  <c r="G19"/>
  <c r="J19"/>
  <c r="K19" s="1"/>
  <c r="C21"/>
  <c r="E21"/>
  <c r="H21"/>
  <c r="H30" s="1"/>
  <c r="I21"/>
  <c r="F22"/>
  <c r="G22"/>
  <c r="J22"/>
  <c r="K22" s="1"/>
  <c r="F23"/>
  <c r="G23"/>
  <c r="J23"/>
  <c r="K23" s="1"/>
  <c r="F24"/>
  <c r="G24"/>
  <c r="J24"/>
  <c r="K24" s="1"/>
  <c r="F25"/>
  <c r="G25"/>
  <c r="J25"/>
  <c r="K25" s="1"/>
  <c r="F27"/>
  <c r="F28"/>
  <c r="G28" s="1"/>
  <c r="J28"/>
  <c r="K28"/>
  <c r="F31"/>
  <c r="G31" s="1"/>
  <c r="J31"/>
  <c r="K31"/>
  <c r="F32"/>
  <c r="G32" s="1"/>
  <c r="J32"/>
  <c r="K32"/>
  <c r="J33"/>
  <c r="C6" i="68"/>
  <c r="E6"/>
  <c r="E30"/>
  <c r="E34" s="1"/>
  <c r="I6"/>
  <c r="I30"/>
  <c r="I34" s="1"/>
  <c r="F7"/>
  <c r="G7"/>
  <c r="H7"/>
  <c r="J7" s="1"/>
  <c r="K7" s="1"/>
  <c r="F8"/>
  <c r="G8"/>
  <c r="H8"/>
  <c r="J8" s="1"/>
  <c r="K8" s="1"/>
  <c r="F9"/>
  <c r="G9" s="1"/>
  <c r="H9"/>
  <c r="J9"/>
  <c r="K9" s="1"/>
  <c r="F10"/>
  <c r="G10" s="1"/>
  <c r="H10"/>
  <c r="J10"/>
  <c r="K10" s="1"/>
  <c r="F11"/>
  <c r="G11" s="1"/>
  <c r="H11"/>
  <c r="F12"/>
  <c r="G12"/>
  <c r="H12"/>
  <c r="J12" s="1"/>
  <c r="K12" s="1"/>
  <c r="F13"/>
  <c r="G13"/>
  <c r="H13"/>
  <c r="J13" s="1"/>
  <c r="K13" s="1"/>
  <c r="F14"/>
  <c r="G14"/>
  <c r="H14"/>
  <c r="J14"/>
  <c r="K14" s="1"/>
  <c r="F15"/>
  <c r="G15"/>
  <c r="H15"/>
  <c r="J15" s="1"/>
  <c r="K15" s="1"/>
  <c r="F16"/>
  <c r="G16" s="1"/>
  <c r="H16"/>
  <c r="J16"/>
  <c r="K16" s="1"/>
  <c r="F17"/>
  <c r="G17" s="1"/>
  <c r="H17"/>
  <c r="J17" s="1"/>
  <c r="K17" s="1"/>
  <c r="F18"/>
  <c r="G18"/>
  <c r="H18"/>
  <c r="J18" s="1"/>
  <c r="K18" s="1"/>
  <c r="F19"/>
  <c r="G19"/>
  <c r="H19"/>
  <c r="J19" s="1"/>
  <c r="K19" s="1"/>
  <c r="H20"/>
  <c r="C21"/>
  <c r="E21"/>
  <c r="I21"/>
  <c r="F22"/>
  <c r="G22"/>
  <c r="H22"/>
  <c r="F23"/>
  <c r="G23"/>
  <c r="H23"/>
  <c r="J23" s="1"/>
  <c r="K23" s="1"/>
  <c r="F24"/>
  <c r="G24"/>
  <c r="H24"/>
  <c r="J24" s="1"/>
  <c r="K24" s="1"/>
  <c r="F25"/>
  <c r="G25" s="1"/>
  <c r="H25"/>
  <c r="J25" s="1"/>
  <c r="K25" s="1"/>
  <c r="F26"/>
  <c r="G26"/>
  <c r="H26"/>
  <c r="J26" s="1"/>
  <c r="K26" s="1"/>
  <c r="F27"/>
  <c r="G27"/>
  <c r="H27"/>
  <c r="J27" s="1"/>
  <c r="K27" s="1"/>
  <c r="F28"/>
  <c r="G28"/>
  <c r="H28"/>
  <c r="J28" s="1"/>
  <c r="K28" s="1"/>
  <c r="H29"/>
  <c r="F31"/>
  <c r="G31"/>
  <c r="H31"/>
  <c r="J31" s="1"/>
  <c r="K31" s="1"/>
  <c r="F32"/>
  <c r="G32"/>
  <c r="H32"/>
  <c r="J32"/>
  <c r="K32" s="1"/>
  <c r="H33"/>
  <c r="J33" s="1"/>
  <c r="C30" i="69"/>
  <c r="C34" s="1"/>
  <c r="F34" s="1"/>
  <c r="G34" s="1"/>
  <c r="J22"/>
  <c r="K22"/>
  <c r="I30"/>
  <c r="I34" s="1"/>
  <c r="F6"/>
  <c r="G6"/>
  <c r="F21" i="68"/>
  <c r="G21" s="1"/>
  <c r="C30" i="66"/>
  <c r="F30" s="1"/>
  <c r="C34"/>
  <c r="F34" s="1"/>
  <c r="G34" s="1"/>
  <c r="H6" i="70"/>
  <c r="J6" s="1"/>
  <c r="K6" s="1"/>
  <c r="D21" i="72"/>
  <c r="C30"/>
  <c r="D6"/>
  <c r="F6"/>
  <c r="G6"/>
  <c r="J32" i="73"/>
  <c r="K32"/>
  <c r="J28"/>
  <c r="K28"/>
  <c r="I21"/>
  <c r="I34"/>
  <c r="J22"/>
  <c r="K22" s="1"/>
  <c r="J23"/>
  <c r="K23"/>
  <c r="J10"/>
  <c r="K10" s="1"/>
  <c r="J11"/>
  <c r="K11"/>
  <c r="J16"/>
  <c r="K16" s="1"/>
  <c r="J17"/>
  <c r="K17"/>
  <c r="J18"/>
  <c r="J19"/>
  <c r="K19"/>
  <c r="H21"/>
  <c r="J21" s="1"/>
  <c r="K21" s="1"/>
  <c r="H6"/>
  <c r="J6" s="1"/>
  <c r="H30"/>
  <c r="J30" s="1"/>
  <c r="K30" s="1"/>
  <c r="H30" i="71"/>
  <c r="D6" i="73"/>
  <c r="C30"/>
  <c r="B34"/>
  <c r="F21" i="67"/>
  <c r="G21"/>
  <c r="F21" i="75"/>
  <c r="G21" s="1"/>
  <c r="B30"/>
  <c r="B34"/>
  <c r="H30"/>
  <c r="H34"/>
  <c r="J34" s="1"/>
  <c r="K34" s="1"/>
  <c r="I34" i="70"/>
  <c r="K6" i="73"/>
  <c r="J23" i="72"/>
  <c r="K23" s="1"/>
  <c r="D21" i="76"/>
  <c r="C30"/>
  <c r="C34" s="1"/>
  <c r="J21"/>
  <c r="K21"/>
  <c r="H30"/>
  <c r="J30" i="75"/>
  <c r="K30" s="1"/>
  <c r="F30" i="69"/>
  <c r="G30" s="1"/>
  <c r="E34"/>
  <c r="I34" i="71"/>
  <c r="D34" i="76"/>
  <c r="J21" i="71"/>
  <c r="K21"/>
  <c r="F30" i="72"/>
  <c r="G30" s="1"/>
  <c r="D6" i="76"/>
  <c r="C30" i="71"/>
  <c r="D30" s="1"/>
  <c r="H30" i="66"/>
  <c r="H34" s="1"/>
  <c r="F6" i="71"/>
  <c r="G6"/>
  <c r="F21" i="69"/>
  <c r="G21" s="1"/>
  <c r="C30" i="70"/>
  <c r="G30" i="66"/>
  <c r="D30" i="76"/>
  <c r="J22" i="68"/>
  <c r="K22" s="1"/>
  <c r="J6" i="75"/>
  <c r="K6" s="1"/>
  <c r="H34" i="76"/>
  <c r="J34" s="1"/>
  <c r="K34" s="1"/>
  <c r="J30" i="66"/>
  <c r="K30"/>
  <c r="F30" i="70"/>
  <c r="G30"/>
  <c r="C34"/>
  <c r="F34"/>
  <c r="G34" s="1"/>
  <c r="H30" i="78" l="1"/>
  <c r="H34" s="1"/>
  <c r="J30"/>
  <c r="K30" s="1"/>
  <c r="J34"/>
  <c r="K34" s="1"/>
  <c r="D30"/>
  <c r="C34"/>
  <c r="F30"/>
  <c r="G30" s="1"/>
  <c r="F21" i="77"/>
  <c r="G21" s="1"/>
  <c r="J21"/>
  <c r="K21" s="1"/>
  <c r="D6"/>
  <c r="H34" i="67"/>
  <c r="D30" i="73"/>
  <c r="C34"/>
  <c r="J21" i="67"/>
  <c r="K21" s="1"/>
  <c r="F30" i="71"/>
  <c r="G30" s="1"/>
  <c r="H34" i="73"/>
  <c r="J34" s="1"/>
  <c r="K34" s="1"/>
  <c r="F21" i="71"/>
  <c r="G21" s="1"/>
  <c r="D21"/>
  <c r="C34"/>
  <c r="J34" i="66"/>
  <c r="K34" s="1"/>
  <c r="F30" i="73"/>
  <c r="G30" s="1"/>
  <c r="D21"/>
  <c r="H30" i="70"/>
  <c r="J6" i="67"/>
  <c r="K6" s="1"/>
  <c r="I30"/>
  <c r="I34" s="1"/>
  <c r="F21" i="66"/>
  <c r="G21" s="1"/>
  <c r="C34" i="72"/>
  <c r="D30"/>
  <c r="C30" i="68"/>
  <c r="F6"/>
  <c r="G6" s="1"/>
  <c r="C30" i="67"/>
  <c r="F6"/>
  <c r="G6" s="1"/>
  <c r="E30" i="76"/>
  <c r="F6"/>
  <c r="G6" s="1"/>
  <c r="J30"/>
  <c r="K30" s="1"/>
  <c r="J30" i="71"/>
  <c r="K30" s="1"/>
  <c r="H34"/>
  <c r="J34" s="1"/>
  <c r="K34" s="1"/>
  <c r="I21" i="72"/>
  <c r="C30" i="75"/>
  <c r="F6"/>
  <c r="G6" s="1"/>
  <c r="D6"/>
  <c r="H6" i="68"/>
  <c r="H6" i="72"/>
  <c r="J6" s="1"/>
  <c r="K6" s="1"/>
  <c r="J17" i="69"/>
  <c r="K17" s="1"/>
  <c r="H6"/>
  <c r="J11" i="72"/>
  <c r="K11" s="1"/>
  <c r="J22"/>
  <c r="K22" s="1"/>
  <c r="H30" i="77"/>
  <c r="H34" s="1"/>
  <c r="J6"/>
  <c r="K6" s="1"/>
  <c r="F6"/>
  <c r="G6" s="1"/>
  <c r="J8" i="72"/>
  <c r="K8" s="1"/>
  <c r="J24"/>
  <c r="I6"/>
  <c r="I30" s="1"/>
  <c r="I34" s="1"/>
  <c r="C30" i="77"/>
  <c r="F30" s="1"/>
  <c r="G30" s="1"/>
  <c r="I30"/>
  <c r="I34" s="1"/>
  <c r="H21" i="72"/>
  <c r="J21" s="1"/>
  <c r="K21" s="1"/>
  <c r="J6" i="68"/>
  <c r="K6" s="1"/>
  <c r="H21"/>
  <c r="J21" s="1"/>
  <c r="K21" s="1"/>
  <c r="J11"/>
  <c r="K11" s="1"/>
  <c r="D21" i="77"/>
  <c r="B30"/>
  <c r="B34" s="1"/>
  <c r="D34" i="78" l="1"/>
  <c r="F34"/>
  <c r="G34" s="1"/>
  <c r="J34" i="77"/>
  <c r="K34" s="1"/>
  <c r="J30"/>
  <c r="K30" s="1"/>
  <c r="C34"/>
  <c r="D34" s="1"/>
  <c r="C34" i="75"/>
  <c r="D30"/>
  <c r="F30"/>
  <c r="G30" s="1"/>
  <c r="C34" i="67"/>
  <c r="F34" s="1"/>
  <c r="G34" s="1"/>
  <c r="F30"/>
  <c r="G30" s="1"/>
  <c r="D34" i="72"/>
  <c r="F34"/>
  <c r="G34" s="1"/>
  <c r="H34" i="70"/>
  <c r="J34" s="1"/>
  <c r="K34" s="1"/>
  <c r="J30"/>
  <c r="K30" s="1"/>
  <c r="F34" i="71"/>
  <c r="G34" s="1"/>
  <c r="D34"/>
  <c r="F34" i="73"/>
  <c r="G34" s="1"/>
  <c r="D34"/>
  <c r="J34" i="67"/>
  <c r="K34" s="1"/>
  <c r="H30" i="68"/>
  <c r="H30" i="72"/>
  <c r="H30" i="69"/>
  <c r="J6"/>
  <c r="K6" s="1"/>
  <c r="E34" i="76"/>
  <c r="F34" s="1"/>
  <c r="G34" s="1"/>
  <c r="F30"/>
  <c r="G30" s="1"/>
  <c r="F30" i="68"/>
  <c r="G30" s="1"/>
  <c r="C34"/>
  <c r="F34" s="1"/>
  <c r="G34" s="1"/>
  <c r="J30" i="67"/>
  <c r="K30" s="1"/>
  <c r="H34" i="72"/>
  <c r="J34" s="1"/>
  <c r="K34" s="1"/>
  <c r="J30"/>
  <c r="K30" s="1"/>
  <c r="H34" i="68"/>
  <c r="J34" s="1"/>
  <c r="K34" s="1"/>
  <c r="J30"/>
  <c r="K30" s="1"/>
  <c r="F34" i="77"/>
  <c r="G34" s="1"/>
  <c r="D30"/>
  <c r="H34" i="69" l="1"/>
  <c r="J34" s="1"/>
  <c r="K34" s="1"/>
  <c r="J30"/>
  <c r="K30" s="1"/>
  <c r="D34" i="75"/>
  <c r="F34"/>
  <c r="G34" s="1"/>
</calcChain>
</file>

<file path=xl/sharedStrings.xml><?xml version="1.0" encoding="utf-8"?>
<sst xmlns="http://schemas.openxmlformats.org/spreadsheetml/2006/main" count="785" uniqueCount="67">
  <si>
    <t>陆 丰 市 2022 年 1 月 财 政 预 算 收 入 完 成 情 况 表</t>
  </si>
  <si>
    <t xml:space="preserve">                        单位：万元</t>
  </si>
  <si>
    <t>年 度</t>
  </si>
  <si>
    <t>累 计</t>
  </si>
  <si>
    <r>
      <t>占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</si>
  <si>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</si>
  <si>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</si>
  <si>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</si>
  <si>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</si>
  <si>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</si>
  <si>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</si>
  <si>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t>预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</si>
  <si>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</si>
  <si>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</si>
  <si>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</si>
  <si>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</si>
  <si>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</si>
  <si>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</si>
  <si>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</si>
  <si>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</si>
  <si>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</si>
  <si>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</si>
  <si>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</si>
  <si>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</si>
  <si>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</si>
  <si>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</si>
  <si>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</si>
  <si>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</si>
  <si>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</si>
  <si>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</si>
  <si>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</si>
  <si>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</si>
  <si>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</si>
  <si>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</si>
  <si>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</si>
  <si>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</si>
  <si>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</si>
  <si>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</si>
  <si>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</si>
  <si>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</si>
  <si>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</si>
  <si>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</si>
  <si>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</si>
  <si>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</si>
  <si>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</si>
  <si>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</si>
  <si>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</si>
  <si>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</si>
  <si>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</si>
  <si>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</si>
  <si>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注：2022年度预算草案还未通过人大决议，故本表没有反映年度预算数和占比数。</t>
  </si>
  <si>
    <t>陆丰市财政局国库股</t>
  </si>
  <si>
    <t xml:space="preserve">    </t>
  </si>
  <si>
    <t>陆 丰 市 2022 年 2 月 财 政 预 算 收 入 完 成 情 况 表</t>
  </si>
  <si>
    <t>陆 丰 市 2022 年 3 月 财 政 预 算 收 入 完 成 情 况 表</t>
  </si>
  <si>
    <t>陆 丰 市 2022 年 4 月 财 政 预 算 收 入 完 成 情 况 表</t>
    <phoneticPr fontId="6" type="noConversion"/>
  </si>
  <si>
    <t>陆 丰 市 2022 年 5 月 财 政 预 算 收 入 完 成 情 况 表</t>
    <phoneticPr fontId="6" type="noConversion"/>
  </si>
  <si>
    <t xml:space="preserve">    14、其他税收收入</t>
    <phoneticPr fontId="6" type="noConversion"/>
  </si>
  <si>
    <t>陆 丰 市 2022 年 6 月 财 政 预 算 收 入 完 成 情 况 表</t>
    <phoneticPr fontId="6" type="noConversion"/>
  </si>
  <si>
    <t>陆 丰 市 2022 年 7 月 财 政 预 算 收 入 完 成 情 况 表</t>
    <phoneticPr fontId="6" type="noConversion"/>
  </si>
  <si>
    <t>陆 丰 市 2022 年 8 月 财 政 预 算 收 入 完 成 情 况 表</t>
    <phoneticPr fontId="6" type="noConversion"/>
  </si>
  <si>
    <t>陆 丰 市 2022 年 9 月 财 政 预 算 收 入 完 成 情 况 表</t>
    <phoneticPr fontId="6" type="noConversion"/>
  </si>
  <si>
    <t>陆 丰 市 2022 年 10 月 财 政 预 算 收 入 完 成 情 况 表</t>
    <phoneticPr fontId="6" type="noConversion"/>
  </si>
  <si>
    <t>陆 丰 市 2022 年 11月 财 政 预 算 收 入 完 成 情 况 表</t>
    <phoneticPr fontId="6" type="noConversion"/>
  </si>
  <si>
    <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</si>
  <si>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</si>
  <si>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陆 丰 市 2022 年 12 月 财 政 预 算 收 入 完 成 情 况 表</t>
    <phoneticPr fontId="6" type="noConversion"/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</si>
</sst>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  <numFmt numFmtId="183" formatCode="0_);[Red]\(0\)"/>
  </numFmts>
  <fonts count="13">
    <font>
      <sz val="12"/>
      <name val="宋体"/>
      <charset val="134"/>
    </font>
    <font>
      <b/>
      <sz val="12"/>
      <name val="宋体"/>
      <family val="3"/>
      <charset val="134"/>
    </font>
    <font>
      <sz val="20"/>
      <name val="宋体"/>
      <family val="3"/>
      <charset val="134"/>
    </font>
    <font>
      <sz val="12"/>
      <name val="Times New Roman"/>
      <family val="1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178" fontId="0" fillId="0" borderId="0" xfId="0" applyNumberFormat="1" applyFont="1" applyFill="1">
      <alignment vertical="center"/>
    </xf>
    <xf numFmtId="31" fontId="0" fillId="0" borderId="0" xfId="0" applyNumberFormat="1" applyFill="1" applyBorder="1" applyAlignment="1">
      <alignment horizontal="left"/>
    </xf>
    <xf numFmtId="0" fontId="0" fillId="0" borderId="0" xfId="0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/>
    </xf>
    <xf numFmtId="177" fontId="0" fillId="0" borderId="4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176" fontId="0" fillId="0" borderId="6" xfId="0" applyNumberFormat="1" applyFont="1" applyFill="1" applyBorder="1" applyAlignment="1">
      <alignment horizontal="center"/>
    </xf>
    <xf numFmtId="177" fontId="0" fillId="0" borderId="6" xfId="0" applyNumberFormat="1" applyFont="1" applyFill="1" applyBorder="1" applyAlignment="1">
      <alignment horizontal="center"/>
    </xf>
    <xf numFmtId="0" fontId="0" fillId="0" borderId="7" xfId="0" applyFill="1" applyBorder="1">
      <alignment vertical="center"/>
    </xf>
    <xf numFmtId="0" fontId="0" fillId="0" borderId="8" xfId="0" applyFont="1" applyFill="1" applyBorder="1" applyAlignment="1">
      <alignment horizontal="center"/>
    </xf>
    <xf numFmtId="176" fontId="3" fillId="0" borderId="8" xfId="0" applyNumberFormat="1" applyFont="1" applyFill="1" applyBorder="1" applyAlignment="1">
      <alignment horizontal="center"/>
    </xf>
    <xf numFmtId="177" fontId="0" fillId="0" borderId="8" xfId="0" applyNumberFormat="1" applyFont="1" applyFill="1" applyBorder="1" applyAlignment="1">
      <alignment horizontal="center"/>
    </xf>
    <xf numFmtId="0" fontId="1" fillId="0" borderId="9" xfId="0" applyFont="1" applyFill="1" applyBorder="1">
      <alignment vertical="center"/>
    </xf>
    <xf numFmtId="179" fontId="1" fillId="0" borderId="8" xfId="0" applyNumberFormat="1" applyFont="1" applyFill="1" applyBorder="1">
      <alignment vertical="center"/>
    </xf>
    <xf numFmtId="180" fontId="1" fillId="0" borderId="8" xfId="0" applyNumberFormat="1" applyFont="1" applyFill="1" applyBorder="1">
      <alignment vertical="center"/>
    </xf>
    <xf numFmtId="177" fontId="1" fillId="0" borderId="8" xfId="0" applyNumberFormat="1" applyFont="1" applyFill="1" applyBorder="1">
      <alignment vertical="center"/>
    </xf>
    <xf numFmtId="181" fontId="1" fillId="0" borderId="8" xfId="0" applyNumberFormat="1" applyFont="1" applyFill="1" applyBorder="1">
      <alignment vertical="center"/>
    </xf>
    <xf numFmtId="0" fontId="0" fillId="0" borderId="10" xfId="0" applyFont="1" applyFill="1" applyBorder="1">
      <alignment vertical="center"/>
    </xf>
    <xf numFmtId="179" fontId="0" fillId="0" borderId="11" xfId="0" applyNumberFormat="1" applyFont="1" applyFill="1" applyBorder="1">
      <alignment vertical="center"/>
    </xf>
    <xf numFmtId="182" fontId="0" fillId="0" borderId="11" xfId="0" applyNumberFormat="1" applyFont="1" applyFill="1" applyBorder="1">
      <alignment vertical="center"/>
    </xf>
    <xf numFmtId="180" fontId="0" fillId="0" borderId="8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81" fontId="0" fillId="0" borderId="8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ont="1" applyFill="1" applyBorder="1" applyAlignment="1">
      <alignment horizontal="left"/>
    </xf>
    <xf numFmtId="183" fontId="0" fillId="0" borderId="1" xfId="0" applyNumberFormat="1" applyFont="1" applyFill="1" applyBorder="1">
      <alignment vertical="center"/>
    </xf>
    <xf numFmtId="0" fontId="1" fillId="0" borderId="10" xfId="0" applyFont="1" applyFill="1" applyBorder="1">
      <alignment vertical="center"/>
    </xf>
    <xf numFmtId="182" fontId="1" fillId="0" borderId="11" xfId="0" applyNumberFormat="1" applyFont="1" applyFill="1" applyBorder="1">
      <alignment vertical="center"/>
    </xf>
    <xf numFmtId="0" fontId="1" fillId="0" borderId="10" xfId="0" applyFont="1" applyFill="1" applyBorder="1" applyAlignment="1">
      <alignment horizontal="left" vertical="center"/>
    </xf>
    <xf numFmtId="182" fontId="1" fillId="0" borderId="11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center"/>
    </xf>
    <xf numFmtId="177" fontId="1" fillId="0" borderId="11" xfId="0" applyNumberFormat="1" applyFont="1" applyFill="1" applyBorder="1">
      <alignment vertical="center"/>
    </xf>
    <xf numFmtId="0" fontId="1" fillId="0" borderId="12" xfId="0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right" vertical="center"/>
    </xf>
    <xf numFmtId="180" fontId="1" fillId="0" borderId="14" xfId="0" applyNumberFormat="1" applyFont="1" applyFill="1" applyBorder="1">
      <alignment vertical="center"/>
    </xf>
    <xf numFmtId="177" fontId="1" fillId="0" borderId="13" xfId="0" applyNumberFormat="1" applyFont="1" applyFill="1" applyBorder="1">
      <alignment vertical="center"/>
    </xf>
    <xf numFmtId="181" fontId="1" fillId="0" borderId="13" xfId="0" applyNumberFormat="1" applyFont="1" applyFill="1" applyBorder="1">
      <alignment vertical="center"/>
    </xf>
    <xf numFmtId="177" fontId="0" fillId="0" borderId="0" xfId="0" applyNumberFormat="1" applyFill="1">
      <alignment vertical="center"/>
    </xf>
    <xf numFmtId="178" fontId="0" fillId="0" borderId="0" xfId="0" applyNumberFormat="1" applyFont="1" applyFill="1" applyBorder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178" fontId="0" fillId="0" borderId="4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78" fontId="0" fillId="0" borderId="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78" fontId="0" fillId="0" borderId="8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178" fontId="1" fillId="0" borderId="8" xfId="0" applyNumberFormat="1" applyFont="1" applyFill="1" applyBorder="1">
      <alignment vertical="center"/>
    </xf>
    <xf numFmtId="179" fontId="1" fillId="0" borderId="17" xfId="0" applyNumberFormat="1" applyFont="1" applyFill="1" applyBorder="1">
      <alignment vertical="center"/>
    </xf>
    <xf numFmtId="178" fontId="0" fillId="0" borderId="11" xfId="0" applyNumberFormat="1" applyFont="1" applyFill="1" applyBorder="1">
      <alignment vertical="center"/>
    </xf>
    <xf numFmtId="178" fontId="1" fillId="0" borderId="11" xfId="0" applyNumberFormat="1" applyFont="1" applyFill="1" applyBorder="1">
      <alignment vertical="center"/>
    </xf>
    <xf numFmtId="178" fontId="1" fillId="0" borderId="13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179" fontId="1" fillId="2" borderId="8" xfId="0" applyNumberFormat="1" applyFont="1" applyFill="1" applyBorder="1">
      <alignment vertical="center"/>
    </xf>
    <xf numFmtId="182" fontId="0" fillId="2" borderId="11" xfId="0" applyNumberFormat="1" applyFont="1" applyFill="1" applyBorder="1">
      <alignment vertical="center"/>
    </xf>
    <xf numFmtId="182" fontId="1" fillId="2" borderId="11" xfId="0" applyNumberFormat="1" applyFont="1" applyFill="1" applyBorder="1">
      <alignment vertical="center"/>
    </xf>
    <xf numFmtId="177" fontId="0" fillId="2" borderId="11" xfId="0" applyNumberFormat="1" applyFont="1" applyFill="1" applyBorder="1">
      <alignment vertical="center"/>
    </xf>
    <xf numFmtId="182" fontId="1" fillId="2" borderId="11" xfId="0" applyNumberFormat="1" applyFont="1" applyFill="1" applyBorder="1" applyAlignment="1">
      <alignment horizontal="right" vertical="center"/>
    </xf>
    <xf numFmtId="177" fontId="1" fillId="2" borderId="13" xfId="0" applyNumberFormat="1" applyFont="1" applyFill="1" applyBorder="1" applyAlignment="1">
      <alignment horizontal="right" vertical="center"/>
    </xf>
    <xf numFmtId="0" fontId="0" fillId="2" borderId="0" xfId="0" applyFont="1" applyFill="1">
      <alignment vertical="center"/>
    </xf>
    <xf numFmtId="178" fontId="0" fillId="2" borderId="0" xfId="0" applyNumberFormat="1" applyFont="1" applyFill="1" applyBorder="1">
      <alignment vertical="center"/>
    </xf>
    <xf numFmtId="178" fontId="0" fillId="2" borderId="4" xfId="0" applyNumberFormat="1" applyFont="1" applyFill="1" applyBorder="1" applyAlignment="1">
      <alignment horizontal="center"/>
    </xf>
    <xf numFmtId="178" fontId="0" fillId="2" borderId="6" xfId="0" applyNumberFormat="1" applyFont="1" applyFill="1" applyBorder="1" applyAlignment="1">
      <alignment horizontal="center"/>
    </xf>
    <xf numFmtId="178" fontId="0" fillId="2" borderId="8" xfId="0" applyNumberFormat="1" applyFont="1" applyFill="1" applyBorder="1" applyAlignment="1">
      <alignment horizontal="center"/>
    </xf>
    <xf numFmtId="178" fontId="1" fillId="2" borderId="11" xfId="0" applyNumberFormat="1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178" fontId="1" fillId="2" borderId="13" xfId="0" applyNumberFormat="1" applyFont="1" applyFill="1" applyBorder="1" applyAlignment="1">
      <alignment horizontal="right" vertical="center"/>
    </xf>
    <xf numFmtId="178" fontId="0" fillId="2" borderId="0" xfId="0" applyNumberFormat="1" applyFont="1" applyFill="1">
      <alignment vertical="center"/>
    </xf>
    <xf numFmtId="177" fontId="0" fillId="2" borderId="0" xfId="0" applyNumberFormat="1" applyFont="1" applyFill="1" applyBorder="1">
      <alignment vertical="center"/>
    </xf>
    <xf numFmtId="177" fontId="0" fillId="2" borderId="4" xfId="0" applyNumberFormat="1" applyFont="1" applyFill="1" applyBorder="1" applyAlignment="1">
      <alignment horizontal="center"/>
    </xf>
    <xf numFmtId="177" fontId="0" fillId="2" borderId="6" xfId="0" applyNumberFormat="1" applyFont="1" applyFill="1" applyBorder="1" applyAlignment="1">
      <alignment horizontal="center"/>
    </xf>
    <xf numFmtId="177" fontId="0" fillId="2" borderId="8" xfId="0" applyNumberFormat="1" applyFont="1" applyFill="1" applyBorder="1" applyAlignment="1">
      <alignment horizontal="center"/>
    </xf>
    <xf numFmtId="177" fontId="0" fillId="2" borderId="0" xfId="0" applyNumberFormat="1" applyFont="1" applyFill="1">
      <alignment vertical="center"/>
    </xf>
    <xf numFmtId="177" fontId="0" fillId="2" borderId="0" xfId="0" applyNumberFormat="1" applyFill="1">
      <alignment vertical="center"/>
    </xf>
    <xf numFmtId="0" fontId="7" fillId="0" borderId="0" xfId="0" applyFont="1" applyFill="1" applyBorder="1">
      <alignment vertical="center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79" fontId="8" fillId="0" borderId="8" xfId="0" applyNumberFormat="1" applyFont="1" applyFill="1" applyBorder="1">
      <alignment vertical="center"/>
    </xf>
    <xf numFmtId="182" fontId="7" fillId="0" borderId="11" xfId="0" applyNumberFormat="1" applyFont="1" applyFill="1" applyBorder="1">
      <alignment vertical="center"/>
    </xf>
    <xf numFmtId="182" fontId="8" fillId="0" borderId="11" xfId="0" applyNumberFormat="1" applyFont="1" applyFill="1" applyBorder="1">
      <alignment vertical="center"/>
    </xf>
    <xf numFmtId="177" fontId="7" fillId="0" borderId="11" xfId="0" applyNumberFormat="1" applyFont="1" applyFill="1" applyBorder="1">
      <alignment vertical="center"/>
    </xf>
    <xf numFmtId="177" fontId="8" fillId="0" borderId="13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177" fontId="9" fillId="0" borderId="11" xfId="0" applyNumberFormat="1" applyFont="1" applyFill="1" applyBorder="1">
      <alignment vertical="center"/>
    </xf>
    <xf numFmtId="179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10" fillId="2" borderId="3" xfId="0" applyFont="1" applyFill="1" applyBorder="1">
      <alignment vertical="center"/>
    </xf>
    <xf numFmtId="0" fontId="10" fillId="2" borderId="4" xfId="0" applyFont="1" applyFill="1" applyBorder="1" applyAlignment="1">
      <alignment horizontal="center"/>
    </xf>
    <xf numFmtId="176" fontId="10" fillId="2" borderId="4" xfId="0" applyNumberFormat="1" applyFont="1" applyFill="1" applyBorder="1" applyAlignment="1">
      <alignment horizontal="center"/>
    </xf>
    <xf numFmtId="177" fontId="10" fillId="2" borderId="4" xfId="0" applyNumberFormat="1" applyFont="1" applyFill="1" applyBorder="1" applyAlignment="1">
      <alignment horizontal="center"/>
    </xf>
    <xf numFmtId="178" fontId="10" fillId="2" borderId="4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" xfId="0" applyFont="1" applyFill="1" applyBorder="1">
      <alignment vertic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76" fontId="10" fillId="2" borderId="6" xfId="0" applyNumberFormat="1" applyFont="1" applyFill="1" applyBorder="1" applyAlignment="1">
      <alignment horizontal="center"/>
    </xf>
    <xf numFmtId="177" fontId="10" fillId="2" borderId="6" xfId="0" applyNumberFormat="1" applyFont="1" applyFill="1" applyBorder="1" applyAlignment="1">
      <alignment horizontal="center"/>
    </xf>
    <xf numFmtId="178" fontId="10" fillId="2" borderId="6" xfId="0" applyNumberFormat="1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0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8" xfId="0" applyFont="1" applyFill="1" applyBorder="1" applyAlignment="1">
      <alignment horizontal="center"/>
    </xf>
    <xf numFmtId="176" fontId="11" fillId="2" borderId="8" xfId="0" applyNumberFormat="1" applyFont="1" applyFill="1" applyBorder="1" applyAlignment="1">
      <alignment horizontal="center"/>
    </xf>
    <xf numFmtId="177" fontId="10" fillId="2" borderId="8" xfId="0" applyNumberFormat="1" applyFont="1" applyFill="1" applyBorder="1" applyAlignment="1">
      <alignment horizontal="center"/>
    </xf>
    <xf numFmtId="178" fontId="10" fillId="2" borderId="8" xfId="0" applyNumberFormat="1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" xfId="0" applyFont="1" applyFill="1" applyBorder="1">
      <alignment vertical="center"/>
    </xf>
    <xf numFmtId="182" fontId="7" fillId="2" borderId="11" xfId="0" applyNumberFormat="1" applyFont="1" applyFill="1" applyBorder="1">
      <alignment vertical="center"/>
    </xf>
    <xf numFmtId="180" fontId="0" fillId="2" borderId="8" xfId="0" applyNumberFormat="1" applyFont="1" applyFill="1" applyBorder="1">
      <alignment vertical="center"/>
    </xf>
    <xf numFmtId="177" fontId="0" fillId="2" borderId="8" xfId="0" applyNumberFormat="1" applyFont="1" applyFill="1" applyBorder="1">
      <alignment vertical="center"/>
    </xf>
    <xf numFmtId="181" fontId="0" fillId="2" borderId="8" xfId="0" applyNumberFormat="1" applyFont="1" applyFill="1" applyBorder="1">
      <alignment vertical="center"/>
    </xf>
    <xf numFmtId="177" fontId="9" fillId="2" borderId="11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44"/>
  <sheetViews>
    <sheetView topLeftCell="A4" workbookViewId="0">
      <selection activeCell="H22" sqref="H22:H28"/>
    </sheetView>
  </sheetViews>
  <sheetFormatPr defaultRowHeight="15.6"/>
  <cols>
    <col min="1" max="1" width="36.69921875" style="7" customWidth="1"/>
    <col min="2" max="2" width="12.19921875" style="7" customWidth="1"/>
    <col min="3" max="3" width="12.19921875" style="5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78" width="9" style="7" customWidth="1"/>
  </cols>
  <sheetData>
    <row r="1" spans="1:12" ht="32.25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0.25" customHeight="1">
      <c r="A2" s="11">
        <v>44592</v>
      </c>
      <c r="B2" s="11"/>
      <c r="C2" s="12"/>
      <c r="D2" s="13"/>
      <c r="E2" s="12"/>
      <c r="F2" s="12"/>
      <c r="G2" s="12"/>
      <c r="H2" s="14"/>
      <c r="I2" s="56"/>
      <c r="J2" s="57"/>
      <c r="K2" s="58"/>
      <c r="L2" s="59" t="s">
        <v>1</v>
      </c>
    </row>
    <row r="3" spans="1:12" s="1" customFormat="1" ht="18.75" customHeight="1">
      <c r="A3" s="15"/>
      <c r="B3" s="16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6" t="s">
        <v>6</v>
      </c>
      <c r="K3" s="16" t="s">
        <v>6</v>
      </c>
      <c r="L3" s="61"/>
    </row>
    <row r="4" spans="1:12" s="2" customFormat="1" ht="18.75" customHeight="1">
      <c r="A4" s="20" t="s">
        <v>8</v>
      </c>
      <c r="B4" s="21" t="s">
        <v>9</v>
      </c>
      <c r="C4" s="22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pans="1:12" s="3" customFormat="1" ht="18.75" customHeight="1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4" t="s">
        <v>10</v>
      </c>
      <c r="J5" s="65" t="s">
        <v>19</v>
      </c>
      <c r="K5" s="65" t="s">
        <v>20</v>
      </c>
      <c r="L5" s="66"/>
    </row>
    <row r="6" spans="1:12" s="4" customFormat="1" ht="17.25" customHeight="1">
      <c r="A6" s="29" t="s">
        <v>21</v>
      </c>
      <c r="B6" s="30"/>
      <c r="C6" s="30">
        <f>SUM(C7:C20)</f>
        <v>7250</v>
      </c>
      <c r="D6" s="31"/>
      <c r="E6" s="30">
        <f>SUM(E7:E20)</f>
        <v>6655</v>
      </c>
      <c r="F6" s="32">
        <f>C6-E6</f>
        <v>595</v>
      </c>
      <c r="G6" s="33">
        <f>F6/E6*100</f>
        <v>8.9406461307287763</v>
      </c>
      <c r="H6" s="30">
        <f>SUM(H7:H20)</f>
        <v>7250</v>
      </c>
      <c r="I6" s="67">
        <f>SUM(I7:I20)</f>
        <v>6655</v>
      </c>
      <c r="J6" s="32">
        <f>H6-I6</f>
        <v>595</v>
      </c>
      <c r="K6" s="33">
        <f>J6/I6*100</f>
        <v>8.9406461307287763</v>
      </c>
      <c r="L6" s="68"/>
    </row>
    <row r="7" spans="1:12" ht="17.25" customHeight="1">
      <c r="A7" s="34" t="s">
        <v>22</v>
      </c>
      <c r="B7" s="35"/>
      <c r="C7" s="36">
        <v>2125</v>
      </c>
      <c r="D7" s="37"/>
      <c r="E7" s="36">
        <v>1767</v>
      </c>
      <c r="F7" s="38">
        <f>C7-E7</f>
        <v>358</v>
      </c>
      <c r="G7" s="39">
        <f t="shared" ref="G7:G28" si="0">F7/E7*100</f>
        <v>20.260328239954724</v>
      </c>
      <c r="H7" s="36">
        <v>2125</v>
      </c>
      <c r="I7" s="36">
        <v>1767</v>
      </c>
      <c r="J7" s="38">
        <f>H7-I7</f>
        <v>358</v>
      </c>
      <c r="K7" s="39">
        <f t="shared" ref="K7:K19" si="1">J7/I7*100</f>
        <v>20.260328239954724</v>
      </c>
      <c r="L7" s="68"/>
    </row>
    <row r="8" spans="1:12" ht="17.25" customHeight="1">
      <c r="A8" s="34" t="s">
        <v>23</v>
      </c>
      <c r="B8" s="35"/>
      <c r="C8" s="36">
        <v>1302</v>
      </c>
      <c r="D8" s="37"/>
      <c r="E8" s="36">
        <v>2575</v>
      </c>
      <c r="F8" s="38">
        <f t="shared" ref="F8:F21" si="2">C8-E8</f>
        <v>-1273</v>
      </c>
      <c r="G8" s="39">
        <f t="shared" si="0"/>
        <v>-49.4368932038835</v>
      </c>
      <c r="H8" s="36">
        <v>1302</v>
      </c>
      <c r="I8" s="36">
        <v>2575</v>
      </c>
      <c r="J8" s="38">
        <f t="shared" ref="J8:J22" si="3">H8-I8</f>
        <v>-1273</v>
      </c>
      <c r="K8" s="39">
        <f t="shared" si="1"/>
        <v>-49.4368932038835</v>
      </c>
      <c r="L8" s="68"/>
    </row>
    <row r="9" spans="1:12" ht="17.25" customHeight="1">
      <c r="A9" s="34" t="s">
        <v>24</v>
      </c>
      <c r="B9" s="35"/>
      <c r="C9" s="36">
        <v>147</v>
      </c>
      <c r="D9" s="37"/>
      <c r="E9" s="36">
        <v>225</v>
      </c>
      <c r="F9" s="38">
        <f t="shared" si="2"/>
        <v>-78</v>
      </c>
      <c r="G9" s="39">
        <f t="shared" si="0"/>
        <v>-34.666666666666671</v>
      </c>
      <c r="H9" s="36">
        <v>147</v>
      </c>
      <c r="I9" s="36">
        <v>225</v>
      </c>
      <c r="J9" s="38">
        <f t="shared" si="3"/>
        <v>-78</v>
      </c>
      <c r="K9" s="39">
        <f t="shared" si="1"/>
        <v>-34.666666666666671</v>
      </c>
      <c r="L9" s="68"/>
    </row>
    <row r="10" spans="1:12" ht="17.25" customHeight="1">
      <c r="A10" s="34" t="s">
        <v>25</v>
      </c>
      <c r="B10" s="35"/>
      <c r="C10" s="36">
        <v>21</v>
      </c>
      <c r="D10" s="37"/>
      <c r="E10" s="36">
        <v>11</v>
      </c>
      <c r="F10" s="38">
        <f t="shared" si="2"/>
        <v>10</v>
      </c>
      <c r="G10" s="39">
        <f t="shared" si="0"/>
        <v>90.909090909090907</v>
      </c>
      <c r="H10" s="36">
        <v>21</v>
      </c>
      <c r="I10" s="36">
        <v>11</v>
      </c>
      <c r="J10" s="38">
        <f t="shared" si="3"/>
        <v>10</v>
      </c>
      <c r="K10" s="39"/>
      <c r="L10" s="68"/>
    </row>
    <row r="11" spans="1:12" ht="17.25" customHeight="1">
      <c r="A11" s="34" t="s">
        <v>26</v>
      </c>
      <c r="B11" s="35"/>
      <c r="C11" s="36">
        <v>499</v>
      </c>
      <c r="D11" s="37"/>
      <c r="E11" s="36">
        <v>457</v>
      </c>
      <c r="F11" s="38">
        <f t="shared" si="2"/>
        <v>42</v>
      </c>
      <c r="G11" s="39">
        <f t="shared" si="0"/>
        <v>9.1903719912472646</v>
      </c>
      <c r="H11" s="36">
        <v>499</v>
      </c>
      <c r="I11" s="36">
        <v>457</v>
      </c>
      <c r="J11" s="38">
        <f t="shared" si="3"/>
        <v>42</v>
      </c>
      <c r="K11" s="39">
        <f t="shared" si="1"/>
        <v>9.1903719912472646</v>
      </c>
      <c r="L11" s="68"/>
    </row>
    <row r="12" spans="1:12" ht="17.25" customHeight="1">
      <c r="A12" s="34" t="s">
        <v>27</v>
      </c>
      <c r="B12" s="35"/>
      <c r="C12" s="36">
        <v>545</v>
      </c>
      <c r="D12" s="37"/>
      <c r="E12" s="36">
        <v>12</v>
      </c>
      <c r="F12" s="38">
        <f t="shared" si="2"/>
        <v>533</v>
      </c>
      <c r="G12" s="39">
        <f t="shared" si="0"/>
        <v>4441.6666666666661</v>
      </c>
      <c r="H12" s="36">
        <v>545</v>
      </c>
      <c r="I12" s="36">
        <v>12</v>
      </c>
      <c r="J12" s="38">
        <f t="shared" si="3"/>
        <v>533</v>
      </c>
      <c r="K12" s="39">
        <f t="shared" si="1"/>
        <v>4441.6666666666661</v>
      </c>
      <c r="L12" s="68"/>
    </row>
    <row r="13" spans="1:12" ht="17.25" customHeight="1">
      <c r="A13" s="41" t="s">
        <v>28</v>
      </c>
      <c r="B13" s="35"/>
      <c r="C13" s="36">
        <v>189</v>
      </c>
      <c r="D13" s="37"/>
      <c r="E13" s="36">
        <v>156</v>
      </c>
      <c r="F13" s="38">
        <f t="shared" si="2"/>
        <v>33</v>
      </c>
      <c r="G13" s="39">
        <f t="shared" si="0"/>
        <v>21.153846153846153</v>
      </c>
      <c r="H13" s="36">
        <v>189</v>
      </c>
      <c r="I13" s="36">
        <v>156</v>
      </c>
      <c r="J13" s="38">
        <f t="shared" si="3"/>
        <v>33</v>
      </c>
      <c r="K13" s="39">
        <f t="shared" si="1"/>
        <v>21.153846153846153</v>
      </c>
      <c r="L13" s="68"/>
    </row>
    <row r="14" spans="1:12" ht="17.25" customHeight="1">
      <c r="A14" s="41" t="s">
        <v>29</v>
      </c>
      <c r="B14" s="35"/>
      <c r="C14" s="36">
        <v>201</v>
      </c>
      <c r="D14" s="37"/>
      <c r="E14" s="36">
        <v>21</v>
      </c>
      <c r="F14" s="38">
        <f t="shared" si="2"/>
        <v>180</v>
      </c>
      <c r="G14" s="39">
        <f t="shared" si="0"/>
        <v>857.14285714285711</v>
      </c>
      <c r="H14" s="36">
        <v>201</v>
      </c>
      <c r="I14" s="36">
        <v>21</v>
      </c>
      <c r="J14" s="38">
        <f t="shared" si="3"/>
        <v>180</v>
      </c>
      <c r="K14" s="39">
        <f t="shared" si="1"/>
        <v>857.14285714285711</v>
      </c>
      <c r="L14" s="68"/>
    </row>
    <row r="15" spans="1:12" ht="17.25" customHeight="1">
      <c r="A15" s="34" t="s">
        <v>30</v>
      </c>
      <c r="B15" s="35"/>
      <c r="C15" s="36">
        <v>1619</v>
      </c>
      <c r="D15" s="37"/>
      <c r="E15" s="36">
        <v>502</v>
      </c>
      <c r="F15" s="38">
        <f t="shared" si="2"/>
        <v>1117</v>
      </c>
      <c r="G15" s="39">
        <f t="shared" si="0"/>
        <v>222.50996015936252</v>
      </c>
      <c r="H15" s="36">
        <v>1619</v>
      </c>
      <c r="I15" s="36">
        <v>502</v>
      </c>
      <c r="J15" s="38">
        <f t="shared" si="3"/>
        <v>1117</v>
      </c>
      <c r="K15" s="39">
        <f t="shared" si="1"/>
        <v>222.50996015936252</v>
      </c>
      <c r="L15" s="68"/>
    </row>
    <row r="16" spans="1:12" ht="17.25" customHeight="1">
      <c r="A16" s="42" t="s">
        <v>31</v>
      </c>
      <c r="B16" s="35"/>
      <c r="C16" s="36">
        <v>144</v>
      </c>
      <c r="D16" s="37"/>
      <c r="E16" s="36">
        <v>126</v>
      </c>
      <c r="F16" s="38">
        <f t="shared" si="2"/>
        <v>18</v>
      </c>
      <c r="G16" s="39">
        <f t="shared" si="0"/>
        <v>14.285714285714285</v>
      </c>
      <c r="H16" s="36">
        <v>144</v>
      </c>
      <c r="I16" s="36">
        <v>126</v>
      </c>
      <c r="J16" s="38">
        <f t="shared" si="3"/>
        <v>18</v>
      </c>
      <c r="K16" s="39">
        <f t="shared" si="1"/>
        <v>14.285714285714285</v>
      </c>
      <c r="L16" s="68"/>
    </row>
    <row r="17" spans="1:12" ht="17.25" customHeight="1">
      <c r="A17" s="42" t="s">
        <v>32</v>
      </c>
      <c r="B17" s="35"/>
      <c r="C17" s="36">
        <v>83</v>
      </c>
      <c r="D17" s="37"/>
      <c r="E17" s="43">
        <v>31</v>
      </c>
      <c r="F17" s="38">
        <f t="shared" si="2"/>
        <v>52</v>
      </c>
      <c r="G17" s="39">
        <f t="shared" si="0"/>
        <v>167.74193548387098</v>
      </c>
      <c r="H17" s="36">
        <v>83</v>
      </c>
      <c r="I17" s="43">
        <v>31</v>
      </c>
      <c r="J17" s="38"/>
      <c r="K17" s="39">
        <f t="shared" si="1"/>
        <v>0</v>
      </c>
      <c r="L17" s="68"/>
    </row>
    <row r="18" spans="1:12" ht="17.25" customHeight="1">
      <c r="A18" s="34" t="s">
        <v>33</v>
      </c>
      <c r="B18" s="35"/>
      <c r="C18" s="36"/>
      <c r="D18" s="37"/>
      <c r="E18" s="36">
        <v>30</v>
      </c>
      <c r="F18" s="38">
        <f t="shared" si="2"/>
        <v>-30</v>
      </c>
      <c r="G18" s="39">
        <f t="shared" si="0"/>
        <v>-100</v>
      </c>
      <c r="H18" s="36"/>
      <c r="I18" s="36">
        <v>30</v>
      </c>
      <c r="J18" s="38">
        <f t="shared" si="3"/>
        <v>-30</v>
      </c>
      <c r="K18" s="39">
        <f t="shared" si="1"/>
        <v>-100</v>
      </c>
      <c r="L18" s="68"/>
    </row>
    <row r="19" spans="1:12" ht="17.25" customHeight="1">
      <c r="A19" s="34" t="s">
        <v>34</v>
      </c>
      <c r="B19" s="35"/>
      <c r="C19" s="36">
        <v>375</v>
      </c>
      <c r="D19" s="37"/>
      <c r="E19" s="36">
        <v>742</v>
      </c>
      <c r="F19" s="38">
        <f t="shared" si="2"/>
        <v>-367</v>
      </c>
      <c r="G19" s="39">
        <f t="shared" si="0"/>
        <v>-49.460916442048521</v>
      </c>
      <c r="H19" s="36">
        <v>375</v>
      </c>
      <c r="I19" s="36">
        <v>742</v>
      </c>
      <c r="J19" s="38">
        <f t="shared" si="3"/>
        <v>-367</v>
      </c>
      <c r="K19" s="39">
        <f t="shared" si="1"/>
        <v>-49.460916442048521</v>
      </c>
      <c r="L19" s="68"/>
    </row>
    <row r="20" spans="1:12" ht="17.25" customHeight="1">
      <c r="A20" s="41" t="s">
        <v>35</v>
      </c>
      <c r="B20" s="35"/>
      <c r="C20" s="36"/>
      <c r="D20" s="37"/>
      <c r="E20" s="36"/>
      <c r="F20" s="38">
        <f t="shared" si="2"/>
        <v>0</v>
      </c>
      <c r="G20" s="39"/>
      <c r="H20" s="36"/>
      <c r="I20" s="69"/>
      <c r="J20" s="38">
        <f t="shared" si="3"/>
        <v>0</v>
      </c>
      <c r="K20" s="39"/>
      <c r="L20" s="68"/>
    </row>
    <row r="21" spans="1:12" s="4" customFormat="1" ht="17.25" customHeight="1">
      <c r="A21" s="44" t="s">
        <v>36</v>
      </c>
      <c r="B21" s="45"/>
      <c r="C21" s="45">
        <f>SUM(C22:C29)</f>
        <v>2625</v>
      </c>
      <c r="D21" s="31"/>
      <c r="E21" s="45">
        <f>E22+E23+E24+E25+E26+E27+E28+E29</f>
        <v>2039</v>
      </c>
      <c r="F21" s="32">
        <f t="shared" si="2"/>
        <v>586</v>
      </c>
      <c r="G21" s="33">
        <f t="shared" si="0"/>
        <v>28.739578224619912</v>
      </c>
      <c r="H21" s="45">
        <f>H22+H23+H24+H25+H26+H27+H28+H29</f>
        <v>2625</v>
      </c>
      <c r="I21" s="70">
        <f>I22+I23+I24+I25+I26+I27+I28+I29</f>
        <v>2039</v>
      </c>
      <c r="J21" s="32">
        <f t="shared" si="3"/>
        <v>586</v>
      </c>
      <c r="K21" s="33">
        <f>J21/I21*100</f>
        <v>28.739578224619912</v>
      </c>
      <c r="L21" s="68"/>
    </row>
    <row r="22" spans="1:12" s="5" customFormat="1" ht="17.25" customHeight="1">
      <c r="A22" s="34" t="s">
        <v>37</v>
      </c>
      <c r="B22" s="36"/>
      <c r="C22" s="36">
        <v>373</v>
      </c>
      <c r="D22" s="37"/>
      <c r="E22" s="36">
        <v>311</v>
      </c>
      <c r="F22" s="38">
        <f t="shared" ref="F22:F32" si="4">C22-E22</f>
        <v>62</v>
      </c>
      <c r="G22" s="39">
        <f t="shared" si="0"/>
        <v>19.935691318327976</v>
      </c>
      <c r="H22" s="36">
        <v>373</v>
      </c>
      <c r="I22" s="36">
        <v>311</v>
      </c>
      <c r="J22" s="38">
        <f t="shared" si="3"/>
        <v>62</v>
      </c>
      <c r="K22" s="39">
        <f t="shared" ref="K22:K34" si="5">J22/I22*100</f>
        <v>19.935691318327976</v>
      </c>
      <c r="L22" s="68"/>
    </row>
    <row r="23" spans="1:12" s="5" customFormat="1" ht="17.25" customHeight="1">
      <c r="A23" s="34" t="s">
        <v>38</v>
      </c>
      <c r="B23" s="36"/>
      <c r="C23" s="36">
        <v>231</v>
      </c>
      <c r="D23" s="37"/>
      <c r="E23" s="36">
        <v>16</v>
      </c>
      <c r="F23" s="38">
        <f t="shared" si="4"/>
        <v>215</v>
      </c>
      <c r="G23" s="39">
        <f t="shared" si="0"/>
        <v>1343.75</v>
      </c>
      <c r="H23" s="36">
        <v>231</v>
      </c>
      <c r="I23" s="36">
        <v>16</v>
      </c>
      <c r="J23" s="38">
        <f t="shared" ref="J23:J34" si="6">H23-I23</f>
        <v>215</v>
      </c>
      <c r="K23" s="39">
        <f t="shared" si="5"/>
        <v>1343.75</v>
      </c>
      <c r="L23" s="68"/>
    </row>
    <row r="24" spans="1:12" s="5" customFormat="1" ht="17.25" customHeight="1">
      <c r="A24" s="34" t="s">
        <v>39</v>
      </c>
      <c r="B24" s="36"/>
      <c r="C24" s="36">
        <v>177</v>
      </c>
      <c r="D24" s="37"/>
      <c r="E24" s="36">
        <v>61</v>
      </c>
      <c r="F24" s="38">
        <f t="shared" si="4"/>
        <v>116</v>
      </c>
      <c r="G24" s="39">
        <f t="shared" si="0"/>
        <v>190.1639344262295</v>
      </c>
      <c r="H24" s="36">
        <v>177</v>
      </c>
      <c r="I24" s="36">
        <v>61</v>
      </c>
      <c r="J24" s="38">
        <f t="shared" si="6"/>
        <v>116</v>
      </c>
      <c r="K24" s="39">
        <f t="shared" si="5"/>
        <v>190.1639344262295</v>
      </c>
      <c r="L24" s="68"/>
    </row>
    <row r="25" spans="1:12" s="5" customFormat="1" ht="17.25" customHeight="1">
      <c r="A25" s="34" t="s">
        <v>40</v>
      </c>
      <c r="B25" s="40"/>
      <c r="C25" s="40">
        <v>1587</v>
      </c>
      <c r="D25" s="37"/>
      <c r="E25" s="40">
        <v>1637</v>
      </c>
      <c r="F25" s="38">
        <f t="shared" si="4"/>
        <v>-50</v>
      </c>
      <c r="G25" s="39">
        <f t="shared" si="0"/>
        <v>-3.0543677458766032</v>
      </c>
      <c r="H25" s="40">
        <v>1587</v>
      </c>
      <c r="I25" s="40">
        <v>1637</v>
      </c>
      <c r="J25" s="38">
        <f t="shared" si="6"/>
        <v>-50</v>
      </c>
      <c r="K25" s="39">
        <f t="shared" si="5"/>
        <v>-3.0543677458766032</v>
      </c>
      <c r="L25" s="68"/>
    </row>
    <row r="26" spans="1:12" s="5" customFormat="1" ht="17.25" customHeight="1">
      <c r="A26" s="34" t="s">
        <v>41</v>
      </c>
      <c r="B26" s="40"/>
      <c r="C26" s="40"/>
      <c r="D26" s="37"/>
      <c r="E26" s="40"/>
      <c r="F26" s="38">
        <f t="shared" si="4"/>
        <v>0</v>
      </c>
      <c r="G26" s="39"/>
      <c r="H26" s="40"/>
      <c r="I26" s="40"/>
      <c r="J26" s="38">
        <f t="shared" si="6"/>
        <v>0</v>
      </c>
      <c r="K26" s="39"/>
      <c r="L26" s="68"/>
    </row>
    <row r="27" spans="1:12" s="5" customFormat="1" ht="17.25" customHeight="1">
      <c r="A27" s="34" t="s">
        <v>42</v>
      </c>
      <c r="B27" s="40"/>
      <c r="C27" s="40"/>
      <c r="D27" s="37"/>
      <c r="E27" s="40"/>
      <c r="F27" s="38">
        <f t="shared" si="4"/>
        <v>0</v>
      </c>
      <c r="G27" s="39"/>
      <c r="H27" s="40"/>
      <c r="I27" s="40"/>
      <c r="J27" s="38">
        <f t="shared" si="6"/>
        <v>0</v>
      </c>
      <c r="K27" s="39"/>
      <c r="L27" s="68"/>
    </row>
    <row r="28" spans="1:12" s="5" customFormat="1" ht="17.25" customHeight="1">
      <c r="A28" s="34" t="s">
        <v>43</v>
      </c>
      <c r="B28" s="36"/>
      <c r="C28" s="36">
        <v>257</v>
      </c>
      <c r="D28" s="37"/>
      <c r="E28" s="36">
        <v>14</v>
      </c>
      <c r="F28" s="38">
        <f t="shared" si="4"/>
        <v>243</v>
      </c>
      <c r="G28" s="39">
        <f t="shared" si="0"/>
        <v>1735.7142857142858</v>
      </c>
      <c r="H28" s="36">
        <v>257</v>
      </c>
      <c r="I28" s="36">
        <v>14</v>
      </c>
      <c r="J28" s="38">
        <f t="shared" si="6"/>
        <v>243</v>
      </c>
      <c r="K28" s="39">
        <f t="shared" si="5"/>
        <v>1735.7142857142858</v>
      </c>
      <c r="L28" s="68"/>
    </row>
    <row r="29" spans="1:12" s="5" customFormat="1" ht="17.25" customHeight="1">
      <c r="A29" s="34" t="s">
        <v>44</v>
      </c>
      <c r="B29" s="36"/>
      <c r="C29" s="36"/>
      <c r="D29" s="37"/>
      <c r="E29" s="36"/>
      <c r="F29" s="38">
        <f t="shared" si="4"/>
        <v>0</v>
      </c>
      <c r="G29" s="39"/>
      <c r="H29" s="36"/>
      <c r="I29" s="69"/>
      <c r="J29" s="38">
        <f t="shared" si="6"/>
        <v>0</v>
      </c>
      <c r="K29" s="39"/>
      <c r="L29" s="68"/>
    </row>
    <row r="30" spans="1:12" s="6" customFormat="1" ht="17.25" customHeight="1">
      <c r="A30" s="46" t="s">
        <v>45</v>
      </c>
      <c r="B30" s="45"/>
      <c r="C30" s="45">
        <f>C6+C21</f>
        <v>9875</v>
      </c>
      <c r="D30" s="31"/>
      <c r="E30" s="47">
        <f>E6+E21</f>
        <v>8694</v>
      </c>
      <c r="F30" s="32">
        <f t="shared" si="4"/>
        <v>1181</v>
      </c>
      <c r="G30" s="33">
        <f>F30/E30*100</f>
        <v>13.584080975385323</v>
      </c>
      <c r="H30" s="45">
        <f>H6+H21</f>
        <v>9875</v>
      </c>
      <c r="I30" s="70">
        <f>I6+I21</f>
        <v>8694</v>
      </c>
      <c r="J30" s="32">
        <f t="shared" si="6"/>
        <v>1181</v>
      </c>
      <c r="K30" s="39">
        <f t="shared" si="5"/>
        <v>13.584080975385323</v>
      </c>
      <c r="L30" s="68"/>
    </row>
    <row r="31" spans="1:12" ht="17.25" customHeight="1">
      <c r="A31" s="46" t="s">
        <v>46</v>
      </c>
      <c r="B31" s="45"/>
      <c r="C31" s="45">
        <v>1977</v>
      </c>
      <c r="D31" s="31"/>
      <c r="E31" s="45">
        <v>599</v>
      </c>
      <c r="F31" s="32">
        <f t="shared" si="4"/>
        <v>1378</v>
      </c>
      <c r="G31" s="33">
        <f>F31/E31*100</f>
        <v>230.05008347245411</v>
      </c>
      <c r="H31" s="45">
        <v>1977</v>
      </c>
      <c r="I31" s="70">
        <v>599</v>
      </c>
      <c r="J31" s="32">
        <f t="shared" si="6"/>
        <v>1378</v>
      </c>
      <c r="K31" s="33">
        <f t="shared" si="5"/>
        <v>230.05008347245411</v>
      </c>
      <c r="L31" s="68"/>
    </row>
    <row r="32" spans="1:12" ht="17.25" customHeight="1">
      <c r="A32" s="48" t="s">
        <v>47</v>
      </c>
      <c r="B32" s="36"/>
      <c r="C32" s="36">
        <v>1847</v>
      </c>
      <c r="D32" s="37"/>
      <c r="E32" s="36">
        <v>490</v>
      </c>
      <c r="F32" s="38">
        <f t="shared" si="4"/>
        <v>1357</v>
      </c>
      <c r="G32" s="39">
        <f>F32/E32*100</f>
        <v>276.9387755102041</v>
      </c>
      <c r="H32" s="36">
        <v>1847</v>
      </c>
      <c r="I32" s="69">
        <v>490</v>
      </c>
      <c r="J32" s="38">
        <f t="shared" si="6"/>
        <v>1357</v>
      </c>
      <c r="K32" s="39">
        <f t="shared" si="5"/>
        <v>276.9387755102041</v>
      </c>
      <c r="L32" s="68"/>
    </row>
    <row r="33" spans="1:12" s="4" customFormat="1" ht="17.25" customHeight="1">
      <c r="A33" s="46" t="s">
        <v>48</v>
      </c>
      <c r="B33" s="45"/>
      <c r="C33" s="45">
        <v>20</v>
      </c>
      <c r="D33" s="31"/>
      <c r="E33" s="47"/>
      <c r="F33" s="32"/>
      <c r="G33" s="33"/>
      <c r="H33" s="45">
        <v>20</v>
      </c>
      <c r="I33" s="70"/>
      <c r="J33" s="38">
        <f t="shared" si="6"/>
        <v>20</v>
      </c>
      <c r="K33" s="39"/>
      <c r="L33" s="68"/>
    </row>
    <row r="34" spans="1:12" ht="17.25" customHeight="1">
      <c r="A34" s="50" t="s">
        <v>49</v>
      </c>
      <c r="B34" s="51"/>
      <c r="C34" s="51">
        <f>C30+C31+C33</f>
        <v>11872</v>
      </c>
      <c r="D34" s="52"/>
      <c r="E34" s="51">
        <f>E30+E31+E33</f>
        <v>9293</v>
      </c>
      <c r="F34" s="53">
        <f>C34-E34</f>
        <v>2579</v>
      </c>
      <c r="G34" s="54">
        <f>F34/E34*100</f>
        <v>27.752071451630261</v>
      </c>
      <c r="H34" s="51">
        <f>H30+H31+H33</f>
        <v>11872</v>
      </c>
      <c r="I34" s="71">
        <f>I30+I31+I33</f>
        <v>9293</v>
      </c>
      <c r="J34" s="72">
        <f t="shared" si="6"/>
        <v>2579</v>
      </c>
      <c r="K34" s="54">
        <f t="shared" si="5"/>
        <v>27.752071451630261</v>
      </c>
      <c r="L34" s="73"/>
    </row>
    <row r="35" spans="1:12">
      <c r="A35" s="139" t="s">
        <v>50</v>
      </c>
      <c r="B35" s="140"/>
      <c r="C35" s="140"/>
      <c r="D35" s="140"/>
      <c r="E35" s="140"/>
      <c r="L35" s="7" t="s">
        <v>51</v>
      </c>
    </row>
    <row r="44" spans="1:12">
      <c r="H44" s="55" t="s">
        <v>52</v>
      </c>
    </row>
  </sheetData>
  <mergeCells count="2">
    <mergeCell ref="A1:L1"/>
    <mergeCell ref="A35:E35"/>
  </mergeCells>
  <phoneticPr fontId="6" type="noConversion"/>
  <printOptions horizontalCentered="1"/>
  <pageMargins left="0.31496062992125984" right="0.35433070866141736" top="0.74803149606299213" bottom="0.74803149606299213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activeCell="C6" sqref="C6:C34"/>
    </sheetView>
  </sheetViews>
  <sheetFormatPr defaultColWidth="9" defaultRowHeight="15.6"/>
  <cols>
    <col min="1" max="1" width="36.69921875" style="7" customWidth="1"/>
    <col min="2" max="2" width="12.19921875" style="7" customWidth="1"/>
    <col min="3" max="3" width="12.19921875" style="108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62" width="9" style="7" customWidth="1"/>
    <col min="163" max="16384" width="9" style="7"/>
  </cols>
  <sheetData>
    <row r="1" spans="1:12" ht="32.25" customHeight="1">
      <c r="A1" s="138" t="s">
        <v>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0.25" customHeight="1" thickBot="1">
      <c r="A2" s="11">
        <v>44865</v>
      </c>
      <c r="B2" s="11"/>
      <c r="C2" s="99"/>
      <c r="D2" s="13"/>
      <c r="E2" s="12"/>
      <c r="F2" s="12"/>
      <c r="G2" s="12"/>
      <c r="H2" s="14"/>
      <c r="I2" s="56"/>
      <c r="J2" s="57"/>
      <c r="K2" s="58"/>
      <c r="L2" s="59" t="s">
        <v>1</v>
      </c>
    </row>
    <row r="3" spans="1:12" s="1" customFormat="1" ht="18.75" customHeight="1">
      <c r="A3" s="15"/>
      <c r="B3" s="16" t="s">
        <v>2</v>
      </c>
      <c r="C3" s="100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6" t="s">
        <v>6</v>
      </c>
      <c r="K3" s="16" t="s">
        <v>6</v>
      </c>
      <c r="L3" s="61"/>
    </row>
    <row r="4" spans="1:12" s="2" customFormat="1" ht="18.75" customHeight="1">
      <c r="A4" s="20" t="s">
        <v>8</v>
      </c>
      <c r="B4" s="21" t="s">
        <v>9</v>
      </c>
      <c r="C4" s="101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pans="1:12" s="3" customFormat="1" ht="18.75" customHeight="1">
      <c r="A5" s="25"/>
      <c r="B5" s="26" t="s">
        <v>17</v>
      </c>
      <c r="C5" s="102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4" t="s">
        <v>10</v>
      </c>
      <c r="J5" s="65" t="s">
        <v>19</v>
      </c>
      <c r="K5" s="65" t="s">
        <v>20</v>
      </c>
      <c r="L5" s="66"/>
    </row>
    <row r="6" spans="1:12" s="4" customFormat="1" ht="24" customHeight="1">
      <c r="A6" s="29" t="s">
        <v>21</v>
      </c>
      <c r="B6" s="30">
        <f>SUM(B7:B20)</f>
        <v>62550</v>
      </c>
      <c r="C6" s="103">
        <f>SUM(C7:C20)</f>
        <v>33775</v>
      </c>
      <c r="D6" s="31">
        <f t="shared" ref="D6:D34" si="0">C6/B6*100</f>
        <v>53.996802557953636</v>
      </c>
      <c r="E6" s="30">
        <f>SUM(E7:E20)</f>
        <v>44558</v>
      </c>
      <c r="F6" s="32">
        <f t="shared" ref="F6:F28" si="1">C6-E6</f>
        <v>-10783</v>
      </c>
      <c r="G6" s="33">
        <f t="shared" ref="G6:G28" si="2">F6/E6*100</f>
        <v>-24.199919206427577</v>
      </c>
      <c r="H6" s="30">
        <f>SUM(H7:H20)</f>
        <v>3365</v>
      </c>
      <c r="I6" s="30">
        <f>SUM(I7:I20)</f>
        <v>3313</v>
      </c>
      <c r="J6" s="32">
        <f t="shared" ref="J6:J28" si="3">H6-I6</f>
        <v>52</v>
      </c>
      <c r="K6" s="33">
        <f t="shared" ref="K6:K18" si="4">J6/I6*100</f>
        <v>1.5695744038635679</v>
      </c>
      <c r="L6" s="68"/>
    </row>
    <row r="7" spans="1:12" ht="24" customHeight="1">
      <c r="A7" s="34" t="s">
        <v>22</v>
      </c>
      <c r="B7" s="35">
        <v>15532</v>
      </c>
      <c r="C7" s="104">
        <v>8307</v>
      </c>
      <c r="D7" s="37">
        <f t="shared" si="0"/>
        <v>53.483131599278913</v>
      </c>
      <c r="E7" s="36">
        <v>11416</v>
      </c>
      <c r="F7" s="38">
        <f t="shared" si="1"/>
        <v>-3109</v>
      </c>
      <c r="G7" s="39">
        <f t="shared" si="2"/>
        <v>-27.233707077785564</v>
      </c>
      <c r="H7" s="40">
        <v>1601</v>
      </c>
      <c r="I7" s="36">
        <v>1147</v>
      </c>
      <c r="J7" s="38">
        <f t="shared" si="3"/>
        <v>454</v>
      </c>
      <c r="K7" s="39">
        <f t="shared" si="4"/>
        <v>39.581517000871841</v>
      </c>
      <c r="L7" s="68"/>
    </row>
    <row r="8" spans="1:12" ht="24" customHeight="1">
      <c r="A8" s="34" t="s">
        <v>23</v>
      </c>
      <c r="B8" s="35">
        <v>7150</v>
      </c>
      <c r="C8" s="104">
        <v>3702</v>
      </c>
      <c r="D8" s="37">
        <f t="shared" si="0"/>
        <v>51.776223776223773</v>
      </c>
      <c r="E8" s="36">
        <v>6121</v>
      </c>
      <c r="F8" s="38">
        <f t="shared" si="1"/>
        <v>-2419</v>
      </c>
      <c r="G8" s="39">
        <f t="shared" si="2"/>
        <v>-39.519686325763765</v>
      </c>
      <c r="H8" s="36">
        <v>489</v>
      </c>
      <c r="I8" s="36">
        <v>698</v>
      </c>
      <c r="J8" s="38">
        <f t="shared" si="3"/>
        <v>-209</v>
      </c>
      <c r="K8" s="39">
        <f t="shared" si="4"/>
        <v>-29.942693409742123</v>
      </c>
      <c r="L8" s="68"/>
    </row>
    <row r="9" spans="1:12" ht="24" customHeight="1">
      <c r="A9" s="34" t="s">
        <v>24</v>
      </c>
      <c r="B9" s="35">
        <v>1403</v>
      </c>
      <c r="C9" s="104">
        <v>635</v>
      </c>
      <c r="D9" s="37">
        <f t="shared" si="0"/>
        <v>45.260156806842481</v>
      </c>
      <c r="E9" s="36">
        <v>938</v>
      </c>
      <c r="F9" s="38">
        <f t="shared" si="1"/>
        <v>-303</v>
      </c>
      <c r="G9" s="39">
        <f t="shared" si="2"/>
        <v>-32.302771855010661</v>
      </c>
      <c r="H9" s="36">
        <v>90</v>
      </c>
      <c r="I9" s="36">
        <v>44</v>
      </c>
      <c r="J9" s="38">
        <f t="shared" si="3"/>
        <v>46</v>
      </c>
      <c r="K9" s="39">
        <f t="shared" si="4"/>
        <v>104.54545454545455</v>
      </c>
      <c r="L9" s="68"/>
    </row>
    <row r="10" spans="1:12" ht="24" customHeight="1">
      <c r="A10" s="34" t="s">
        <v>25</v>
      </c>
      <c r="B10" s="35">
        <v>1408</v>
      </c>
      <c r="C10" s="104">
        <v>52</v>
      </c>
      <c r="D10" s="37">
        <f t="shared" si="0"/>
        <v>3.6931818181818183</v>
      </c>
      <c r="E10" s="36">
        <v>651</v>
      </c>
      <c r="F10" s="38">
        <f t="shared" si="1"/>
        <v>-599</v>
      </c>
      <c r="G10" s="39">
        <f t="shared" si="2"/>
        <v>-92.01228878648233</v>
      </c>
      <c r="H10" s="40"/>
      <c r="I10" s="36">
        <v>2</v>
      </c>
      <c r="J10" s="38">
        <f t="shared" si="3"/>
        <v>-2</v>
      </c>
      <c r="K10" s="39">
        <f t="shared" si="4"/>
        <v>-100</v>
      </c>
      <c r="L10" s="68"/>
    </row>
    <row r="11" spans="1:12" ht="24" customHeight="1">
      <c r="A11" s="34" t="s">
        <v>26</v>
      </c>
      <c r="B11" s="35">
        <v>5715</v>
      </c>
      <c r="C11" s="104">
        <v>3815</v>
      </c>
      <c r="D11" s="37">
        <f t="shared" si="0"/>
        <v>66.754155730533682</v>
      </c>
      <c r="E11" s="36">
        <v>4213</v>
      </c>
      <c r="F11" s="38">
        <f t="shared" si="1"/>
        <v>-398</v>
      </c>
      <c r="G11" s="39">
        <f t="shared" si="2"/>
        <v>-9.4469499169238063</v>
      </c>
      <c r="H11" s="36">
        <v>403</v>
      </c>
      <c r="I11" s="36">
        <v>425</v>
      </c>
      <c r="J11" s="38">
        <f t="shared" si="3"/>
        <v>-22</v>
      </c>
      <c r="K11" s="39">
        <f t="shared" si="4"/>
        <v>-5.1764705882352944</v>
      </c>
      <c r="L11" s="68"/>
    </row>
    <row r="12" spans="1:12" ht="24" customHeight="1">
      <c r="A12" s="34" t="s">
        <v>27</v>
      </c>
      <c r="B12" s="35">
        <v>1839</v>
      </c>
      <c r="C12" s="104">
        <v>2045</v>
      </c>
      <c r="D12" s="37">
        <f t="shared" si="0"/>
        <v>111.20174007612833</v>
      </c>
      <c r="E12" s="36">
        <v>503</v>
      </c>
      <c r="F12" s="38">
        <f t="shared" si="1"/>
        <v>1542</v>
      </c>
      <c r="G12" s="39">
        <f t="shared" si="2"/>
        <v>306.56063618290256</v>
      </c>
      <c r="H12" s="36">
        <v>333</v>
      </c>
      <c r="I12" s="36">
        <v>250</v>
      </c>
      <c r="J12" s="38">
        <f t="shared" si="3"/>
        <v>83</v>
      </c>
      <c r="K12" s="39">
        <f t="shared" si="4"/>
        <v>33.200000000000003</v>
      </c>
      <c r="L12" s="68"/>
    </row>
    <row r="13" spans="1:12" ht="24" customHeight="1">
      <c r="A13" s="41" t="s">
        <v>28</v>
      </c>
      <c r="B13" s="35">
        <v>1785</v>
      </c>
      <c r="C13" s="104">
        <v>2094</v>
      </c>
      <c r="D13" s="37">
        <f t="shared" si="0"/>
        <v>117.31092436974791</v>
      </c>
      <c r="E13" s="36">
        <v>1371</v>
      </c>
      <c r="F13" s="38">
        <f t="shared" si="1"/>
        <v>723</v>
      </c>
      <c r="G13" s="39">
        <f t="shared" si="2"/>
        <v>52.735229759299784</v>
      </c>
      <c r="H13" s="36">
        <v>215</v>
      </c>
      <c r="I13" s="36">
        <v>81</v>
      </c>
      <c r="J13" s="38">
        <f t="shared" si="3"/>
        <v>134</v>
      </c>
      <c r="K13" s="39">
        <f t="shared" si="4"/>
        <v>165.4320987654321</v>
      </c>
      <c r="L13" s="68"/>
    </row>
    <row r="14" spans="1:12" ht="24" customHeight="1">
      <c r="A14" s="41" t="s">
        <v>29</v>
      </c>
      <c r="B14" s="35">
        <v>1905</v>
      </c>
      <c r="C14" s="104">
        <v>844</v>
      </c>
      <c r="D14" s="37">
        <f t="shared" si="0"/>
        <v>44.30446194225722</v>
      </c>
      <c r="E14" s="36">
        <v>300</v>
      </c>
      <c r="F14" s="38">
        <f t="shared" si="1"/>
        <v>544</v>
      </c>
      <c r="G14" s="39">
        <f t="shared" si="2"/>
        <v>181.33333333333331</v>
      </c>
      <c r="H14" s="36">
        <v>94</v>
      </c>
      <c r="I14" s="36">
        <v>75</v>
      </c>
      <c r="J14" s="38">
        <f t="shared" si="3"/>
        <v>19</v>
      </c>
      <c r="K14" s="39">
        <f t="shared" si="4"/>
        <v>25.333333333333336</v>
      </c>
      <c r="L14" s="68"/>
    </row>
    <row r="15" spans="1:12" ht="24" customHeight="1">
      <c r="A15" s="34" t="s">
        <v>30</v>
      </c>
      <c r="B15" s="35">
        <v>7005</v>
      </c>
      <c r="C15" s="104">
        <v>3764</v>
      </c>
      <c r="D15" s="37">
        <f t="shared" si="0"/>
        <v>53.733047822983579</v>
      </c>
      <c r="E15" s="36">
        <v>5431</v>
      </c>
      <c r="F15" s="38">
        <f t="shared" si="1"/>
        <v>-1667</v>
      </c>
      <c r="G15" s="39">
        <f t="shared" si="2"/>
        <v>-30.694163137543729</v>
      </c>
      <c r="H15" s="40">
        <v>-402</v>
      </c>
      <c r="I15" s="36">
        <v>479</v>
      </c>
      <c r="J15" s="38">
        <f t="shared" si="3"/>
        <v>-881</v>
      </c>
      <c r="K15" s="39">
        <f t="shared" si="4"/>
        <v>-183.92484342379959</v>
      </c>
      <c r="L15" s="68"/>
    </row>
    <row r="16" spans="1:12" ht="24" customHeight="1">
      <c r="A16" s="42" t="s">
        <v>31</v>
      </c>
      <c r="B16" s="35">
        <v>1714</v>
      </c>
      <c r="C16" s="104">
        <v>1363</v>
      </c>
      <c r="D16" s="37">
        <f t="shared" si="0"/>
        <v>79.521586931155198</v>
      </c>
      <c r="E16" s="36">
        <v>1219</v>
      </c>
      <c r="F16" s="38">
        <f t="shared" si="1"/>
        <v>144</v>
      </c>
      <c r="G16" s="39">
        <f t="shared" si="2"/>
        <v>11.812961443806397</v>
      </c>
      <c r="H16" s="36">
        <v>129</v>
      </c>
      <c r="I16" s="36">
        <v>125</v>
      </c>
      <c r="J16" s="38">
        <f t="shared" si="3"/>
        <v>4</v>
      </c>
      <c r="K16" s="39">
        <f t="shared" si="4"/>
        <v>3.2</v>
      </c>
      <c r="L16" s="68"/>
    </row>
    <row r="17" spans="1:12" ht="24" customHeight="1">
      <c r="A17" s="42" t="s">
        <v>32</v>
      </c>
      <c r="B17" s="35">
        <v>135</v>
      </c>
      <c r="C17" s="104">
        <v>213</v>
      </c>
      <c r="D17" s="37">
        <f t="shared" si="0"/>
        <v>157.77777777777777</v>
      </c>
      <c r="E17" s="36">
        <v>119</v>
      </c>
      <c r="F17" s="38">
        <f t="shared" si="1"/>
        <v>94</v>
      </c>
      <c r="G17" s="39">
        <f t="shared" si="2"/>
        <v>78.991596638655466</v>
      </c>
      <c r="H17" s="36">
        <v>50</v>
      </c>
      <c r="I17" s="40">
        <v>18</v>
      </c>
      <c r="J17" s="38">
        <f t="shared" si="3"/>
        <v>32</v>
      </c>
      <c r="K17" s="39">
        <f t="shared" si="4"/>
        <v>177.77777777777777</v>
      </c>
      <c r="L17" s="68"/>
    </row>
    <row r="18" spans="1:12" ht="24" customHeight="1">
      <c r="A18" s="34" t="s">
        <v>33</v>
      </c>
      <c r="B18" s="35">
        <v>5752</v>
      </c>
      <c r="C18" s="104">
        <v>2271</v>
      </c>
      <c r="D18" s="37">
        <f t="shared" si="0"/>
        <v>39.481919332406115</v>
      </c>
      <c r="E18" s="36">
        <v>3333</v>
      </c>
      <c r="F18" s="38">
        <f t="shared" si="1"/>
        <v>-1062</v>
      </c>
      <c r="G18" s="39">
        <f t="shared" si="2"/>
        <v>-31.863186318631865</v>
      </c>
      <c r="H18" s="36">
        <v>1</v>
      </c>
      <c r="I18" s="40">
        <v>-378</v>
      </c>
      <c r="J18" s="38">
        <f t="shared" si="3"/>
        <v>379</v>
      </c>
      <c r="K18" s="39">
        <f t="shared" si="4"/>
        <v>-100.26455026455025</v>
      </c>
      <c r="L18" s="68"/>
    </row>
    <row r="19" spans="1:12" ht="24" customHeight="1">
      <c r="A19" s="34" t="s">
        <v>34</v>
      </c>
      <c r="B19" s="35">
        <v>11206</v>
      </c>
      <c r="C19" s="104">
        <v>4655</v>
      </c>
      <c r="D19" s="37">
        <f t="shared" si="0"/>
        <v>41.540246296626812</v>
      </c>
      <c r="E19" s="36">
        <v>8942</v>
      </c>
      <c r="F19" s="38">
        <f t="shared" si="1"/>
        <v>-4287</v>
      </c>
      <c r="G19" s="39">
        <f t="shared" si="2"/>
        <v>-47.942294788637888</v>
      </c>
      <c r="H19" s="36">
        <v>361</v>
      </c>
      <c r="I19" s="36">
        <v>347</v>
      </c>
      <c r="J19" s="38">
        <f t="shared" si="3"/>
        <v>14</v>
      </c>
      <c r="K19" s="39">
        <f>J19/I19*100</f>
        <v>4.0345821325648412</v>
      </c>
      <c r="L19" s="68"/>
    </row>
    <row r="20" spans="1:12" ht="24" customHeight="1">
      <c r="A20" s="41" t="s">
        <v>57</v>
      </c>
      <c r="B20" s="35">
        <v>1</v>
      </c>
      <c r="C20" s="104">
        <v>15</v>
      </c>
      <c r="D20" s="37">
        <f t="shared" si="0"/>
        <v>1500</v>
      </c>
      <c r="E20" s="36">
        <v>1</v>
      </c>
      <c r="F20" s="38">
        <f t="shared" si="1"/>
        <v>14</v>
      </c>
      <c r="G20" s="39">
        <f t="shared" si="2"/>
        <v>1400</v>
      </c>
      <c r="H20" s="36">
        <v>1</v>
      </c>
      <c r="I20" s="36"/>
      <c r="J20" s="38">
        <f t="shared" si="3"/>
        <v>1</v>
      </c>
      <c r="K20" s="39"/>
      <c r="L20" s="68"/>
    </row>
    <row r="21" spans="1:12" s="4" customFormat="1" ht="24" customHeight="1">
      <c r="A21" s="44" t="s">
        <v>36</v>
      </c>
      <c r="B21" s="45">
        <f>SUM(B22:B29)</f>
        <v>51425</v>
      </c>
      <c r="C21" s="105">
        <f>SUM(C22:C29)</f>
        <v>64329</v>
      </c>
      <c r="D21" s="31">
        <f t="shared" si="0"/>
        <v>125.09285367039378</v>
      </c>
      <c r="E21" s="45">
        <f>E22+E23+E24+E25+E26+E27+E28+E29</f>
        <v>38645</v>
      </c>
      <c r="F21" s="32">
        <f t="shared" si="1"/>
        <v>25684</v>
      </c>
      <c r="G21" s="33">
        <f t="shared" si="2"/>
        <v>66.46137922111528</v>
      </c>
      <c r="H21" s="45">
        <f>H22+H23+H24+H25+H26+H27+H28+H29</f>
        <v>5542</v>
      </c>
      <c r="I21" s="70">
        <f>I22+I23+I24+I25+I26+I27+I28+I29</f>
        <v>391</v>
      </c>
      <c r="J21" s="32">
        <f t="shared" si="3"/>
        <v>5151</v>
      </c>
      <c r="K21" s="33">
        <f>J21/I21*100</f>
        <v>1317.3913043478262</v>
      </c>
      <c r="L21" s="68"/>
    </row>
    <row r="22" spans="1:12" s="5" customFormat="1" ht="24" customHeight="1">
      <c r="A22" s="34" t="s">
        <v>37</v>
      </c>
      <c r="B22" s="36">
        <v>10050</v>
      </c>
      <c r="C22" s="104">
        <v>2701</v>
      </c>
      <c r="D22" s="37">
        <f t="shared" si="0"/>
        <v>26.875621890547265</v>
      </c>
      <c r="E22" s="36">
        <v>5470</v>
      </c>
      <c r="F22" s="38">
        <f t="shared" si="1"/>
        <v>-2769</v>
      </c>
      <c r="G22" s="39">
        <f t="shared" si="2"/>
        <v>-50.621572212065814</v>
      </c>
      <c r="H22" s="40">
        <v>330</v>
      </c>
      <c r="I22" s="36">
        <v>318</v>
      </c>
      <c r="J22" s="38">
        <f t="shared" si="3"/>
        <v>12</v>
      </c>
      <c r="K22" s="39">
        <f>J22/I22*100</f>
        <v>3.7735849056603774</v>
      </c>
      <c r="L22" s="68"/>
    </row>
    <row r="23" spans="1:12" s="5" customFormat="1" ht="24" customHeight="1">
      <c r="A23" s="34" t="s">
        <v>38</v>
      </c>
      <c r="B23" s="36">
        <v>13700</v>
      </c>
      <c r="C23" s="104">
        <v>6117</v>
      </c>
      <c r="D23" s="37">
        <f t="shared" si="0"/>
        <v>44.649635036496349</v>
      </c>
      <c r="E23" s="36">
        <v>11713</v>
      </c>
      <c r="F23" s="38">
        <f t="shared" si="1"/>
        <v>-5596</v>
      </c>
      <c r="G23" s="39">
        <f t="shared" si="2"/>
        <v>-47.775975411935455</v>
      </c>
      <c r="H23" s="40">
        <v>109</v>
      </c>
      <c r="I23" s="36">
        <v>16</v>
      </c>
      <c r="J23" s="38">
        <f t="shared" si="3"/>
        <v>93</v>
      </c>
      <c r="K23" s="39">
        <f>J23/I23*100</f>
        <v>581.25</v>
      </c>
      <c r="L23" s="68"/>
    </row>
    <row r="24" spans="1:12" s="5" customFormat="1" ht="24" customHeight="1">
      <c r="A24" s="34" t="s">
        <v>39</v>
      </c>
      <c r="B24" s="36">
        <v>6200</v>
      </c>
      <c r="C24" s="104">
        <v>15017</v>
      </c>
      <c r="D24" s="37">
        <f t="shared" si="0"/>
        <v>242.20967741935482</v>
      </c>
      <c r="E24" s="36">
        <v>2671</v>
      </c>
      <c r="F24" s="38">
        <f t="shared" si="1"/>
        <v>12346</v>
      </c>
      <c r="G24" s="39">
        <f t="shared" si="2"/>
        <v>462.22388618494944</v>
      </c>
      <c r="H24" s="40">
        <v>4056</v>
      </c>
      <c r="I24" s="36"/>
      <c r="J24" s="38">
        <f t="shared" si="3"/>
        <v>4056</v>
      </c>
      <c r="K24" s="39" t="e">
        <f>J24/I24*100</f>
        <v>#DIV/0!</v>
      </c>
      <c r="L24" s="68"/>
    </row>
    <row r="25" spans="1:12" s="5" customFormat="1" ht="24" customHeight="1">
      <c r="A25" s="34" t="s">
        <v>40</v>
      </c>
      <c r="B25" s="40">
        <v>10420</v>
      </c>
      <c r="C25" s="106">
        <v>9527</v>
      </c>
      <c r="D25" s="37">
        <f t="shared" si="0"/>
        <v>91.429942418426108</v>
      </c>
      <c r="E25" s="40">
        <v>7361</v>
      </c>
      <c r="F25" s="38">
        <f t="shared" si="1"/>
        <v>2166</v>
      </c>
      <c r="G25" s="39">
        <f t="shared" si="2"/>
        <v>29.425349816601003</v>
      </c>
      <c r="H25" s="40">
        <v>608</v>
      </c>
      <c r="I25" s="36">
        <v>54</v>
      </c>
      <c r="J25" s="38">
        <f t="shared" si="3"/>
        <v>554</v>
      </c>
      <c r="K25" s="39">
        <f>J25/I25*100</f>
        <v>1025.9259259259259</v>
      </c>
      <c r="L25" s="68"/>
    </row>
    <row r="26" spans="1:12" s="5" customFormat="1" ht="24" customHeight="1">
      <c r="A26" s="34" t="s">
        <v>41</v>
      </c>
      <c r="B26" s="40">
        <v>150</v>
      </c>
      <c r="C26" s="106">
        <v>250</v>
      </c>
      <c r="D26" s="37">
        <f t="shared" si="0"/>
        <v>166.66666666666669</v>
      </c>
      <c r="E26" s="40">
        <v>290</v>
      </c>
      <c r="F26" s="38">
        <f t="shared" si="1"/>
        <v>-40</v>
      </c>
      <c r="G26" s="39">
        <f t="shared" si="2"/>
        <v>-13.793103448275861</v>
      </c>
      <c r="H26" s="40"/>
      <c r="I26" s="36"/>
      <c r="J26" s="38">
        <f t="shared" si="3"/>
        <v>0</v>
      </c>
      <c r="K26" s="39"/>
      <c r="L26" s="68"/>
    </row>
    <row r="27" spans="1:12" s="5" customFormat="1" ht="24" customHeight="1">
      <c r="A27" s="34" t="s">
        <v>42</v>
      </c>
      <c r="B27" s="40">
        <v>10000</v>
      </c>
      <c r="C27" s="106">
        <v>25371</v>
      </c>
      <c r="D27" s="37">
        <f t="shared" si="0"/>
        <v>253.71</v>
      </c>
      <c r="E27" s="40">
        <v>9685</v>
      </c>
      <c r="F27" s="38">
        <f t="shared" si="1"/>
        <v>15686</v>
      </c>
      <c r="G27" s="39">
        <f t="shared" si="2"/>
        <v>161.96179659266906</v>
      </c>
      <c r="H27" s="40">
        <v>440</v>
      </c>
      <c r="I27" s="36"/>
      <c r="J27" s="38">
        <f t="shared" si="3"/>
        <v>440</v>
      </c>
      <c r="K27" s="39" t="e">
        <f t="shared" ref="K27:K32" si="5">J27/I27*100</f>
        <v>#DIV/0!</v>
      </c>
      <c r="L27" s="68"/>
    </row>
    <row r="28" spans="1:12" s="5" customFormat="1" ht="24" customHeight="1">
      <c r="A28" s="34" t="s">
        <v>43</v>
      </c>
      <c r="B28" s="36">
        <v>900</v>
      </c>
      <c r="C28" s="104">
        <v>5346</v>
      </c>
      <c r="D28" s="37">
        <f t="shared" si="0"/>
        <v>594</v>
      </c>
      <c r="E28" s="36">
        <v>1455</v>
      </c>
      <c r="F28" s="38">
        <f t="shared" si="1"/>
        <v>3891</v>
      </c>
      <c r="G28" s="39">
        <f t="shared" si="2"/>
        <v>267.42268041237111</v>
      </c>
      <c r="H28" s="40">
        <v>-1</v>
      </c>
      <c r="I28" s="40">
        <v>3</v>
      </c>
      <c r="J28" s="38">
        <f t="shared" si="3"/>
        <v>-4</v>
      </c>
      <c r="K28" s="39">
        <f t="shared" si="5"/>
        <v>-133.33333333333331</v>
      </c>
      <c r="L28" s="68"/>
    </row>
    <row r="29" spans="1:12" s="5" customFormat="1" ht="24" customHeight="1">
      <c r="A29" s="34" t="s">
        <v>44</v>
      </c>
      <c r="B29" s="36">
        <v>5</v>
      </c>
      <c r="C29" s="104"/>
      <c r="D29" s="37">
        <f t="shared" si="0"/>
        <v>0</v>
      </c>
      <c r="E29" s="36"/>
      <c r="F29" s="38"/>
      <c r="G29" s="39"/>
      <c r="H29" s="40"/>
      <c r="I29" s="36"/>
      <c r="J29" s="38"/>
      <c r="K29" s="39"/>
      <c r="L29" s="68"/>
    </row>
    <row r="30" spans="1:12" s="6" customFormat="1" ht="24" customHeight="1">
      <c r="A30" s="46" t="s">
        <v>45</v>
      </c>
      <c r="B30" s="45">
        <f>B6+B21</f>
        <v>113975</v>
      </c>
      <c r="C30" s="105">
        <f>C6+C21</f>
        <v>98104</v>
      </c>
      <c r="D30" s="31">
        <f t="shared" si="0"/>
        <v>86.075016450976094</v>
      </c>
      <c r="E30" s="47">
        <f>E6+E21</f>
        <v>83203</v>
      </c>
      <c r="F30" s="32">
        <f>C30-E30</f>
        <v>14901</v>
      </c>
      <c r="G30" s="33">
        <f>F30/E30*100</f>
        <v>17.909210004446955</v>
      </c>
      <c r="H30" s="45">
        <f>H6+H21</f>
        <v>8907</v>
      </c>
      <c r="I30" s="70">
        <f>I6+I21</f>
        <v>3704</v>
      </c>
      <c r="J30" s="32">
        <f>H30-I30</f>
        <v>5203</v>
      </c>
      <c r="K30" s="39">
        <f t="shared" si="5"/>
        <v>140.46976241900649</v>
      </c>
      <c r="L30" s="68"/>
    </row>
    <row r="31" spans="1:12" ht="24" customHeight="1">
      <c r="A31" s="46" t="s">
        <v>46</v>
      </c>
      <c r="B31" s="45">
        <v>270200</v>
      </c>
      <c r="C31" s="105">
        <v>19437</v>
      </c>
      <c r="D31" s="31">
        <f t="shared" si="0"/>
        <v>7.1935603256846781</v>
      </c>
      <c r="E31" s="45">
        <v>96366</v>
      </c>
      <c r="F31" s="32">
        <f>C31-E31</f>
        <v>-76929</v>
      </c>
      <c r="G31" s="33">
        <f>F31/E31*100</f>
        <v>-79.83002303717079</v>
      </c>
      <c r="H31" s="45">
        <v>2714</v>
      </c>
      <c r="I31" s="49">
        <v>5236</v>
      </c>
      <c r="J31" s="32">
        <f>H31-I31</f>
        <v>-2522</v>
      </c>
      <c r="K31" s="39">
        <f t="shared" si="5"/>
        <v>-48.16653934300993</v>
      </c>
      <c r="L31" s="68"/>
    </row>
    <row r="32" spans="1:12" ht="24" customHeight="1">
      <c r="A32" s="48" t="s">
        <v>47</v>
      </c>
      <c r="B32" s="36">
        <v>260050</v>
      </c>
      <c r="C32" s="104">
        <v>16310</v>
      </c>
      <c r="D32" s="37">
        <f t="shared" si="0"/>
        <v>6.2718707940780618</v>
      </c>
      <c r="E32" s="36">
        <v>92710</v>
      </c>
      <c r="F32" s="38">
        <f>C32-E32</f>
        <v>-76400</v>
      </c>
      <c r="G32" s="39">
        <f>F32/E32*100</f>
        <v>-82.407507280767987</v>
      </c>
      <c r="H32" s="109">
        <v>2591</v>
      </c>
      <c r="I32" s="109">
        <v>4160</v>
      </c>
      <c r="J32" s="38">
        <f>H32-I32</f>
        <v>-1569</v>
      </c>
      <c r="K32" s="39">
        <f t="shared" si="5"/>
        <v>-37.716346153846153</v>
      </c>
      <c r="L32" s="68"/>
    </row>
    <row r="33" spans="1:12" s="4" customFormat="1" ht="24" customHeight="1">
      <c r="A33" s="46" t="s">
        <v>48</v>
      </c>
      <c r="B33" s="45">
        <v>3500</v>
      </c>
      <c r="C33" s="105">
        <v>568</v>
      </c>
      <c r="D33" s="37">
        <f t="shared" si="0"/>
        <v>16.228571428571428</v>
      </c>
      <c r="E33" s="45">
        <v>500</v>
      </c>
      <c r="F33" s="32">
        <f>C33-E33</f>
        <v>68</v>
      </c>
      <c r="G33" s="39">
        <f>F33/E33*100</f>
        <v>13.600000000000001</v>
      </c>
      <c r="H33" s="49"/>
      <c r="I33" s="45">
        <v>500</v>
      </c>
      <c r="J33" s="38">
        <f>H33-I33</f>
        <v>-500</v>
      </c>
      <c r="K33" s="39"/>
      <c r="L33" s="68"/>
    </row>
    <row r="34" spans="1:12" ht="24" customHeight="1" thickBot="1">
      <c r="A34" s="50" t="s">
        <v>49</v>
      </c>
      <c r="B34" s="51">
        <f>B30+B31+B33</f>
        <v>387675</v>
      </c>
      <c r="C34" s="107">
        <f>C30+C31+C33</f>
        <v>118109</v>
      </c>
      <c r="D34" s="31">
        <f t="shared" si="0"/>
        <v>30.465983104404465</v>
      </c>
      <c r="E34" s="51">
        <f>E30+E31+E33</f>
        <v>180069</v>
      </c>
      <c r="F34" s="53">
        <f>C34-E34</f>
        <v>-61960</v>
      </c>
      <c r="G34" s="54">
        <f>F34/E34*100</f>
        <v>-34.409032093253145</v>
      </c>
      <c r="H34" s="51">
        <f>H30+H31+H33</f>
        <v>11621</v>
      </c>
      <c r="I34" s="71">
        <f>I30+I31+I33</f>
        <v>9440</v>
      </c>
      <c r="J34" s="72">
        <f>H34-I34</f>
        <v>2181</v>
      </c>
      <c r="K34" s="54">
        <f>J34/I34*100</f>
        <v>23.103813559322035</v>
      </c>
      <c r="L34" s="73"/>
    </row>
    <row r="35" spans="1:12">
      <c r="A35" s="139"/>
      <c r="B35" s="140"/>
      <c r="C35" s="140"/>
      <c r="D35" s="140"/>
      <c r="E35" s="140"/>
      <c r="L35" s="7" t="s">
        <v>51</v>
      </c>
    </row>
    <row r="44" spans="1:12">
      <c r="H44" s="55" t="s">
        <v>52</v>
      </c>
    </row>
  </sheetData>
  <mergeCells count="2">
    <mergeCell ref="A1:L1"/>
    <mergeCell ref="A35:E35"/>
  </mergeCells>
  <phoneticPr fontId="6" type="noConversion"/>
  <printOptions horizontalCentered="1"/>
  <pageMargins left="0.11811023622047245" right="0.15748031496062992" top="0.74803149606299213" bottom="0.74803149606299213" header="0.31496062992125984" footer="0.31496062992125984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activeCell="I37" sqref="I37"/>
    </sheetView>
  </sheetViews>
  <sheetFormatPr defaultColWidth="9" defaultRowHeight="15.6"/>
  <cols>
    <col min="1" max="1" width="36.69921875" style="7" customWidth="1"/>
    <col min="2" max="2" width="12.19921875" style="7" customWidth="1"/>
    <col min="3" max="3" width="12.19921875" style="108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53" width="9" style="7" customWidth="1"/>
    <col min="154" max="16384" width="9" style="7"/>
  </cols>
  <sheetData>
    <row r="1" spans="1:12" ht="32.25" customHeight="1">
      <c r="A1" s="138" t="s">
        <v>63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0.25" customHeight="1" thickBot="1">
      <c r="A2" s="11">
        <v>44895</v>
      </c>
      <c r="B2" s="11"/>
      <c r="C2" s="99"/>
      <c r="D2" s="13"/>
      <c r="E2" s="12"/>
      <c r="F2" s="12"/>
      <c r="G2" s="12"/>
      <c r="H2" s="14"/>
      <c r="I2" s="56"/>
      <c r="J2" s="57"/>
      <c r="K2" s="58"/>
      <c r="L2" s="59" t="s">
        <v>1</v>
      </c>
    </row>
    <row r="3" spans="1:12" s="118" customFormat="1" ht="18.75" customHeight="1">
      <c r="A3" s="112"/>
      <c r="B3" s="113" t="s">
        <v>2</v>
      </c>
      <c r="C3" s="113" t="s">
        <v>3</v>
      </c>
      <c r="D3" s="114" t="s">
        <v>64</v>
      </c>
      <c r="E3" s="113" t="s">
        <v>5</v>
      </c>
      <c r="F3" s="113" t="s">
        <v>6</v>
      </c>
      <c r="G3" s="113" t="s">
        <v>6</v>
      </c>
      <c r="H3" s="115" t="s">
        <v>7</v>
      </c>
      <c r="I3" s="116" t="s">
        <v>5</v>
      </c>
      <c r="J3" s="113" t="s">
        <v>6</v>
      </c>
      <c r="K3" s="113" t="s">
        <v>6</v>
      </c>
      <c r="L3" s="117"/>
    </row>
    <row r="4" spans="1:12" s="125" customFormat="1" ht="18.75" customHeight="1">
      <c r="A4" s="119" t="s">
        <v>8</v>
      </c>
      <c r="B4" s="120" t="s">
        <v>9</v>
      </c>
      <c r="C4" s="120" t="s">
        <v>10</v>
      </c>
      <c r="D4" s="121" t="s">
        <v>65</v>
      </c>
      <c r="E4" s="120" t="s">
        <v>12</v>
      </c>
      <c r="F4" s="120" t="s">
        <v>13</v>
      </c>
      <c r="G4" s="120" t="s">
        <v>13</v>
      </c>
      <c r="H4" s="122" t="s">
        <v>10</v>
      </c>
      <c r="I4" s="123" t="s">
        <v>14</v>
      </c>
      <c r="J4" s="120" t="s">
        <v>15</v>
      </c>
      <c r="K4" s="120" t="s">
        <v>15</v>
      </c>
      <c r="L4" s="124" t="s">
        <v>16</v>
      </c>
    </row>
    <row r="5" spans="1:12" s="132" customFormat="1" ht="18.75" customHeight="1">
      <c r="A5" s="126"/>
      <c r="B5" s="127" t="s">
        <v>17</v>
      </c>
      <c r="C5" s="127" t="s">
        <v>17</v>
      </c>
      <c r="D5" s="128" t="s">
        <v>18</v>
      </c>
      <c r="E5" s="127" t="s">
        <v>10</v>
      </c>
      <c r="F5" s="127" t="s">
        <v>19</v>
      </c>
      <c r="G5" s="127" t="s">
        <v>20</v>
      </c>
      <c r="H5" s="129" t="s">
        <v>17</v>
      </c>
      <c r="I5" s="130" t="s">
        <v>10</v>
      </c>
      <c r="J5" s="127" t="s">
        <v>19</v>
      </c>
      <c r="K5" s="127" t="s">
        <v>20</v>
      </c>
      <c r="L5" s="131"/>
    </row>
    <row r="6" spans="1:12" s="4" customFormat="1" ht="24" customHeight="1">
      <c r="A6" s="29" t="s">
        <v>21</v>
      </c>
      <c r="B6" s="30">
        <f>SUM(B7:B20)</f>
        <v>62550</v>
      </c>
      <c r="C6" s="103">
        <f>SUM(C7:C20)</f>
        <v>37302</v>
      </c>
      <c r="D6" s="31">
        <f t="shared" ref="D6:D34" si="0">C6/B6*100</f>
        <v>59.635491606714631</v>
      </c>
      <c r="E6" s="30">
        <f>SUM(E7:E20)</f>
        <v>47672</v>
      </c>
      <c r="F6" s="32">
        <f t="shared" ref="F6:F29" si="1">C6-E6</f>
        <v>-10370</v>
      </c>
      <c r="G6" s="33">
        <f t="shared" ref="G6:G29" si="2">F6/E6*100</f>
        <v>-21.752810874307769</v>
      </c>
      <c r="H6" s="30">
        <v>3527</v>
      </c>
      <c r="I6" s="30">
        <f>SUM(I7:I20)</f>
        <v>3114</v>
      </c>
      <c r="J6" s="32">
        <f t="shared" ref="J6:J29" si="3">H6-I6</f>
        <v>413</v>
      </c>
      <c r="K6" s="33">
        <f t="shared" ref="K6:K18" si="4">J6/I6*100</f>
        <v>13.262684649967888</v>
      </c>
      <c r="L6" s="68"/>
    </row>
    <row r="7" spans="1:12" ht="24" customHeight="1">
      <c r="A7" s="34" t="s">
        <v>22</v>
      </c>
      <c r="B7" s="35">
        <v>15532</v>
      </c>
      <c r="C7" s="104">
        <v>9577</v>
      </c>
      <c r="D7" s="37">
        <f t="shared" si="0"/>
        <v>61.659799124388357</v>
      </c>
      <c r="E7" s="36">
        <v>12371</v>
      </c>
      <c r="F7" s="38">
        <f t="shared" si="1"/>
        <v>-2794</v>
      </c>
      <c r="G7" s="39">
        <f t="shared" si="2"/>
        <v>-22.58507800501172</v>
      </c>
      <c r="H7" s="40">
        <v>1270</v>
      </c>
      <c r="I7" s="36">
        <v>955</v>
      </c>
      <c r="J7" s="38">
        <f t="shared" si="3"/>
        <v>315</v>
      </c>
      <c r="K7" s="39">
        <f t="shared" si="4"/>
        <v>32.984293193717278</v>
      </c>
      <c r="L7" s="68"/>
    </row>
    <row r="8" spans="1:12" ht="24" customHeight="1">
      <c r="A8" s="34" t="s">
        <v>23</v>
      </c>
      <c r="B8" s="35">
        <v>7150</v>
      </c>
      <c r="C8" s="104">
        <v>3728</v>
      </c>
      <c r="D8" s="37">
        <f t="shared" si="0"/>
        <v>52.13986013986014</v>
      </c>
      <c r="E8" s="36">
        <v>6151</v>
      </c>
      <c r="F8" s="38">
        <f t="shared" si="1"/>
        <v>-2423</v>
      </c>
      <c r="G8" s="39">
        <f t="shared" si="2"/>
        <v>-39.391968785563321</v>
      </c>
      <c r="H8" s="36">
        <v>26</v>
      </c>
      <c r="I8" s="36">
        <v>30</v>
      </c>
      <c r="J8" s="38">
        <f t="shared" si="3"/>
        <v>-4</v>
      </c>
      <c r="K8" s="39">
        <f t="shared" si="4"/>
        <v>-13.333333333333334</v>
      </c>
      <c r="L8" s="68"/>
    </row>
    <row r="9" spans="1:12" ht="24" customHeight="1">
      <c r="A9" s="34" t="s">
        <v>24</v>
      </c>
      <c r="B9" s="35">
        <v>1403</v>
      </c>
      <c r="C9" s="104">
        <v>737</v>
      </c>
      <c r="D9" s="37">
        <f t="shared" si="0"/>
        <v>52.530292230933718</v>
      </c>
      <c r="E9" s="36">
        <v>1027</v>
      </c>
      <c r="F9" s="38">
        <f t="shared" si="1"/>
        <v>-290</v>
      </c>
      <c r="G9" s="39">
        <f t="shared" si="2"/>
        <v>-28.237585199610514</v>
      </c>
      <c r="H9" s="36">
        <v>102</v>
      </c>
      <c r="I9" s="36">
        <v>89</v>
      </c>
      <c r="J9" s="38">
        <f t="shared" si="3"/>
        <v>13</v>
      </c>
      <c r="K9" s="39">
        <f t="shared" si="4"/>
        <v>14.606741573033707</v>
      </c>
      <c r="L9" s="68"/>
    </row>
    <row r="10" spans="1:12" ht="24" customHeight="1">
      <c r="A10" s="34" t="s">
        <v>25</v>
      </c>
      <c r="B10" s="35">
        <v>1408</v>
      </c>
      <c r="C10" s="104">
        <v>152</v>
      </c>
      <c r="D10" s="37">
        <f t="shared" si="0"/>
        <v>10.795454545454545</v>
      </c>
      <c r="E10" s="36">
        <v>731</v>
      </c>
      <c r="F10" s="38">
        <f t="shared" si="1"/>
        <v>-579</v>
      </c>
      <c r="G10" s="39">
        <f t="shared" si="2"/>
        <v>-79.20656634746922</v>
      </c>
      <c r="H10" s="40">
        <v>100</v>
      </c>
      <c r="I10" s="36">
        <v>80</v>
      </c>
      <c r="J10" s="38">
        <f t="shared" si="3"/>
        <v>20</v>
      </c>
      <c r="K10" s="39">
        <f t="shared" si="4"/>
        <v>25</v>
      </c>
      <c r="L10" s="68"/>
    </row>
    <row r="11" spans="1:12" ht="24" customHeight="1">
      <c r="A11" s="34" t="s">
        <v>26</v>
      </c>
      <c r="B11" s="35">
        <v>5715</v>
      </c>
      <c r="C11" s="104">
        <v>4155</v>
      </c>
      <c r="D11" s="37">
        <f t="shared" si="0"/>
        <v>72.70341207349081</v>
      </c>
      <c r="E11" s="36">
        <v>4554</v>
      </c>
      <c r="F11" s="38">
        <f t="shared" si="1"/>
        <v>-399</v>
      </c>
      <c r="G11" s="39">
        <f t="shared" si="2"/>
        <v>-8.7615283267457187</v>
      </c>
      <c r="H11" s="36">
        <v>340</v>
      </c>
      <c r="I11" s="36">
        <v>341</v>
      </c>
      <c r="J11" s="38">
        <f t="shared" si="3"/>
        <v>-1</v>
      </c>
      <c r="K11" s="39">
        <f t="shared" si="4"/>
        <v>-0.2932551319648094</v>
      </c>
      <c r="L11" s="68"/>
    </row>
    <row r="12" spans="1:12" ht="24" customHeight="1">
      <c r="A12" s="34" t="s">
        <v>27</v>
      </c>
      <c r="B12" s="35">
        <v>1839</v>
      </c>
      <c r="C12" s="104">
        <v>2544</v>
      </c>
      <c r="D12" s="37">
        <f t="shared" si="0"/>
        <v>138.33605220228384</v>
      </c>
      <c r="E12" s="36">
        <v>786</v>
      </c>
      <c r="F12" s="38">
        <f t="shared" si="1"/>
        <v>1758</v>
      </c>
      <c r="G12" s="39">
        <f t="shared" si="2"/>
        <v>223.66412213740458</v>
      </c>
      <c r="H12" s="36">
        <v>499</v>
      </c>
      <c r="I12" s="36">
        <v>283</v>
      </c>
      <c r="J12" s="38">
        <f t="shared" si="3"/>
        <v>216</v>
      </c>
      <c r="K12" s="39">
        <f t="shared" si="4"/>
        <v>76.325088339222617</v>
      </c>
      <c r="L12" s="68"/>
    </row>
    <row r="13" spans="1:12" ht="24" customHeight="1">
      <c r="A13" s="41" t="s">
        <v>28</v>
      </c>
      <c r="B13" s="35">
        <v>1785</v>
      </c>
      <c r="C13" s="104">
        <v>2291</v>
      </c>
      <c r="D13" s="37">
        <f t="shared" si="0"/>
        <v>128.34733893557424</v>
      </c>
      <c r="E13" s="36">
        <v>1428</v>
      </c>
      <c r="F13" s="38">
        <f t="shared" si="1"/>
        <v>863</v>
      </c>
      <c r="G13" s="39">
        <f t="shared" si="2"/>
        <v>60.434173669467782</v>
      </c>
      <c r="H13" s="36">
        <v>197</v>
      </c>
      <c r="I13" s="36">
        <v>57</v>
      </c>
      <c r="J13" s="38">
        <f t="shared" si="3"/>
        <v>140</v>
      </c>
      <c r="K13" s="39">
        <f t="shared" si="4"/>
        <v>245.61403508771932</v>
      </c>
      <c r="L13" s="68"/>
    </row>
    <row r="14" spans="1:12" ht="24" customHeight="1">
      <c r="A14" s="41" t="s">
        <v>29</v>
      </c>
      <c r="B14" s="35">
        <v>1905</v>
      </c>
      <c r="C14" s="104">
        <v>1094</v>
      </c>
      <c r="D14" s="37">
        <f t="shared" si="0"/>
        <v>57.427821522309706</v>
      </c>
      <c r="E14" s="36">
        <v>458</v>
      </c>
      <c r="F14" s="38">
        <f t="shared" si="1"/>
        <v>636</v>
      </c>
      <c r="G14" s="39">
        <f t="shared" si="2"/>
        <v>138.86462882096069</v>
      </c>
      <c r="H14" s="36">
        <v>250</v>
      </c>
      <c r="I14" s="36">
        <v>158</v>
      </c>
      <c r="J14" s="38">
        <f t="shared" si="3"/>
        <v>92</v>
      </c>
      <c r="K14" s="39">
        <f t="shared" si="4"/>
        <v>58.22784810126582</v>
      </c>
      <c r="L14" s="68"/>
    </row>
    <row r="15" spans="1:12" ht="24" customHeight="1">
      <c r="A15" s="34" t="s">
        <v>30</v>
      </c>
      <c r="B15" s="35">
        <v>7005</v>
      </c>
      <c r="C15" s="104">
        <v>3981</v>
      </c>
      <c r="D15" s="37">
        <f t="shared" si="0"/>
        <v>56.830835117773013</v>
      </c>
      <c r="E15" s="36">
        <v>5783</v>
      </c>
      <c r="F15" s="38">
        <f t="shared" si="1"/>
        <v>-1802</v>
      </c>
      <c r="G15" s="39">
        <f t="shared" si="2"/>
        <v>-31.160297423482618</v>
      </c>
      <c r="H15" s="40">
        <v>217</v>
      </c>
      <c r="I15" s="36">
        <v>352</v>
      </c>
      <c r="J15" s="38">
        <f t="shared" si="3"/>
        <v>-135</v>
      </c>
      <c r="K15" s="39">
        <f t="shared" si="4"/>
        <v>-38.352272727272727</v>
      </c>
      <c r="L15" s="68"/>
    </row>
    <row r="16" spans="1:12" ht="24" customHeight="1">
      <c r="A16" s="42" t="s">
        <v>31</v>
      </c>
      <c r="B16" s="35">
        <v>1714</v>
      </c>
      <c r="C16" s="104">
        <v>1502</v>
      </c>
      <c r="D16" s="37">
        <f t="shared" si="0"/>
        <v>87.631271878646444</v>
      </c>
      <c r="E16" s="36">
        <v>1348</v>
      </c>
      <c r="F16" s="38">
        <f t="shared" si="1"/>
        <v>154</v>
      </c>
      <c r="G16" s="39">
        <f t="shared" si="2"/>
        <v>11.424332344213649</v>
      </c>
      <c r="H16" s="36">
        <v>139</v>
      </c>
      <c r="I16" s="36">
        <v>129</v>
      </c>
      <c r="J16" s="38">
        <f t="shared" si="3"/>
        <v>10</v>
      </c>
      <c r="K16" s="39">
        <f t="shared" si="4"/>
        <v>7.7519379844961236</v>
      </c>
      <c r="L16" s="68"/>
    </row>
    <row r="17" spans="1:12" ht="24" customHeight="1">
      <c r="A17" s="42" t="s">
        <v>32</v>
      </c>
      <c r="B17" s="35">
        <v>135</v>
      </c>
      <c r="C17" s="104">
        <v>217</v>
      </c>
      <c r="D17" s="37">
        <f t="shared" si="0"/>
        <v>160.74074074074073</v>
      </c>
      <c r="E17" s="36">
        <v>119</v>
      </c>
      <c r="F17" s="38">
        <f t="shared" si="1"/>
        <v>98</v>
      </c>
      <c r="G17" s="39">
        <f t="shared" si="2"/>
        <v>82.35294117647058</v>
      </c>
      <c r="H17" s="36">
        <v>4</v>
      </c>
      <c r="I17" s="40">
        <v>0</v>
      </c>
      <c r="J17" s="38">
        <f t="shared" si="3"/>
        <v>4</v>
      </c>
      <c r="K17" s="39"/>
      <c r="L17" s="68"/>
    </row>
    <row r="18" spans="1:12" ht="24" customHeight="1">
      <c r="A18" s="34" t="s">
        <v>33</v>
      </c>
      <c r="B18" s="35">
        <v>5752</v>
      </c>
      <c r="C18" s="104">
        <v>2137</v>
      </c>
      <c r="D18" s="37">
        <f t="shared" si="0"/>
        <v>37.152294853963838</v>
      </c>
      <c r="E18" s="36">
        <v>3640</v>
      </c>
      <c r="F18" s="38">
        <f t="shared" si="1"/>
        <v>-1503</v>
      </c>
      <c r="G18" s="39">
        <f t="shared" si="2"/>
        <v>-41.291208791208788</v>
      </c>
      <c r="H18" s="40">
        <v>-134</v>
      </c>
      <c r="I18" s="40">
        <v>307</v>
      </c>
      <c r="J18" s="38">
        <f t="shared" si="3"/>
        <v>-441</v>
      </c>
      <c r="K18" s="39">
        <f t="shared" si="4"/>
        <v>-143.64820846905536</v>
      </c>
      <c r="L18" s="68"/>
    </row>
    <row r="19" spans="1:12" ht="24" customHeight="1">
      <c r="A19" s="34" t="s">
        <v>34</v>
      </c>
      <c r="B19" s="35">
        <v>11206</v>
      </c>
      <c r="C19" s="104">
        <v>5172</v>
      </c>
      <c r="D19" s="37">
        <f t="shared" si="0"/>
        <v>46.153846153846153</v>
      </c>
      <c r="E19" s="36">
        <v>9275</v>
      </c>
      <c r="F19" s="38">
        <f t="shared" si="1"/>
        <v>-4103</v>
      </c>
      <c r="G19" s="39">
        <f t="shared" si="2"/>
        <v>-44.237196765498652</v>
      </c>
      <c r="H19" s="36">
        <v>517</v>
      </c>
      <c r="I19" s="36">
        <v>333</v>
      </c>
      <c r="J19" s="38">
        <f t="shared" si="3"/>
        <v>184</v>
      </c>
      <c r="K19" s="39">
        <f>J19/I19*100</f>
        <v>55.25525525525525</v>
      </c>
      <c r="L19" s="68"/>
    </row>
    <row r="20" spans="1:12" ht="24" customHeight="1">
      <c r="A20" s="41" t="s">
        <v>57</v>
      </c>
      <c r="B20" s="35">
        <v>1</v>
      </c>
      <c r="C20" s="104">
        <v>15</v>
      </c>
      <c r="D20" s="37">
        <f t="shared" si="0"/>
        <v>1500</v>
      </c>
      <c r="E20" s="36">
        <v>1</v>
      </c>
      <c r="F20" s="38">
        <f t="shared" si="1"/>
        <v>14</v>
      </c>
      <c r="G20" s="39">
        <f t="shared" si="2"/>
        <v>1400</v>
      </c>
      <c r="H20" s="36">
        <v>0</v>
      </c>
      <c r="I20" s="36">
        <v>0</v>
      </c>
      <c r="J20" s="38">
        <f t="shared" si="3"/>
        <v>0</v>
      </c>
      <c r="K20" s="39"/>
      <c r="L20" s="68"/>
    </row>
    <row r="21" spans="1:12" s="4" customFormat="1" ht="24" customHeight="1">
      <c r="A21" s="44" t="s">
        <v>36</v>
      </c>
      <c r="B21" s="45">
        <f>SUM(B22:B29)</f>
        <v>51425</v>
      </c>
      <c r="C21" s="105">
        <f>SUM(C22:C29)</f>
        <v>69452</v>
      </c>
      <c r="D21" s="31">
        <f t="shared" si="0"/>
        <v>135.05493437044237</v>
      </c>
      <c r="E21" s="45">
        <f>E22+E23+E24+E25+E26+E27+E28+E29</f>
        <v>39847</v>
      </c>
      <c r="F21" s="32">
        <f t="shared" si="1"/>
        <v>29605</v>
      </c>
      <c r="G21" s="33">
        <f t="shared" si="2"/>
        <v>74.296684819434333</v>
      </c>
      <c r="H21" s="45">
        <f>H22+H23+H24+H25+H26+H27+H28+H29</f>
        <v>5123</v>
      </c>
      <c r="I21" s="70">
        <f>I22+I23+I24+I25+I26+I27+I28+I29</f>
        <v>1202</v>
      </c>
      <c r="J21" s="32">
        <f t="shared" si="3"/>
        <v>3921</v>
      </c>
      <c r="K21" s="33">
        <f>J21/I21*100</f>
        <v>326.20632279534112</v>
      </c>
      <c r="L21" s="68"/>
    </row>
    <row r="22" spans="1:12" s="5" customFormat="1" ht="24" customHeight="1">
      <c r="A22" s="34" t="s">
        <v>37</v>
      </c>
      <c r="B22" s="36">
        <v>10050</v>
      </c>
      <c r="C22" s="104">
        <v>3186</v>
      </c>
      <c r="D22" s="37">
        <f t="shared" si="0"/>
        <v>31.701492537313431</v>
      </c>
      <c r="E22" s="36">
        <v>5865</v>
      </c>
      <c r="F22" s="38">
        <f t="shared" si="1"/>
        <v>-2679</v>
      </c>
      <c r="G22" s="39">
        <f t="shared" si="2"/>
        <v>-45.677749360613809</v>
      </c>
      <c r="H22" s="40">
        <v>485</v>
      </c>
      <c r="I22" s="36">
        <v>395</v>
      </c>
      <c r="J22" s="38">
        <f t="shared" si="3"/>
        <v>90</v>
      </c>
      <c r="K22" s="39">
        <f>J22/I22*100</f>
        <v>22.784810126582279</v>
      </c>
      <c r="L22" s="68"/>
    </row>
    <row r="23" spans="1:12" s="5" customFormat="1" ht="24" customHeight="1">
      <c r="A23" s="34" t="s">
        <v>38</v>
      </c>
      <c r="B23" s="36">
        <v>13700</v>
      </c>
      <c r="C23" s="104">
        <v>6978</v>
      </c>
      <c r="D23" s="37">
        <f t="shared" si="0"/>
        <v>50.934306569343072</v>
      </c>
      <c r="E23" s="36">
        <v>11448</v>
      </c>
      <c r="F23" s="38">
        <f t="shared" si="1"/>
        <v>-4470</v>
      </c>
      <c r="G23" s="39">
        <f t="shared" si="2"/>
        <v>-39.046121593291403</v>
      </c>
      <c r="H23" s="40">
        <v>861</v>
      </c>
      <c r="I23" s="40">
        <v>-265</v>
      </c>
      <c r="J23" s="38">
        <f t="shared" si="3"/>
        <v>1126</v>
      </c>
      <c r="K23" s="39">
        <f>J23/I23*100</f>
        <v>-424.90566037735852</v>
      </c>
      <c r="L23" s="68"/>
    </row>
    <row r="24" spans="1:12" s="5" customFormat="1" ht="24" customHeight="1">
      <c r="A24" s="34" t="s">
        <v>39</v>
      </c>
      <c r="B24" s="36">
        <v>6200</v>
      </c>
      <c r="C24" s="104">
        <v>18767</v>
      </c>
      <c r="D24" s="37">
        <f t="shared" si="0"/>
        <v>302.69354838709677</v>
      </c>
      <c r="E24" s="36">
        <v>3200</v>
      </c>
      <c r="F24" s="38">
        <f t="shared" si="1"/>
        <v>15567</v>
      </c>
      <c r="G24" s="39">
        <f t="shared" si="2"/>
        <v>486.46874999999994</v>
      </c>
      <c r="H24" s="40">
        <v>3750</v>
      </c>
      <c r="I24" s="36">
        <v>529</v>
      </c>
      <c r="J24" s="38">
        <f t="shared" si="3"/>
        <v>3221</v>
      </c>
      <c r="K24" s="39">
        <f>J24/I24*100</f>
        <v>608.8846880907372</v>
      </c>
      <c r="L24" s="68"/>
    </row>
    <row r="25" spans="1:12" s="5" customFormat="1" ht="24" customHeight="1">
      <c r="A25" s="34" t="s">
        <v>40</v>
      </c>
      <c r="B25" s="40">
        <v>10420</v>
      </c>
      <c r="C25" s="106">
        <v>9554</v>
      </c>
      <c r="D25" s="37">
        <f t="shared" si="0"/>
        <v>91.689059500959686</v>
      </c>
      <c r="E25" s="40">
        <v>7393</v>
      </c>
      <c r="F25" s="38">
        <f t="shared" si="1"/>
        <v>2161</v>
      </c>
      <c r="G25" s="39">
        <f t="shared" si="2"/>
        <v>29.230353036656297</v>
      </c>
      <c r="H25" s="40">
        <v>27</v>
      </c>
      <c r="I25" s="36">
        <v>32</v>
      </c>
      <c r="J25" s="38">
        <f t="shared" si="3"/>
        <v>-5</v>
      </c>
      <c r="K25" s="39">
        <f>J25/I25*100</f>
        <v>-15.625</v>
      </c>
      <c r="L25" s="68"/>
    </row>
    <row r="26" spans="1:12" s="5" customFormat="1" ht="24" customHeight="1">
      <c r="A26" s="34" t="s">
        <v>41</v>
      </c>
      <c r="B26" s="40">
        <v>150</v>
      </c>
      <c r="C26" s="106">
        <v>250</v>
      </c>
      <c r="D26" s="37">
        <f t="shared" si="0"/>
        <v>166.66666666666669</v>
      </c>
      <c r="E26" s="40">
        <v>290</v>
      </c>
      <c r="F26" s="38">
        <f t="shared" si="1"/>
        <v>-40</v>
      </c>
      <c r="G26" s="39">
        <f t="shared" si="2"/>
        <v>-13.793103448275861</v>
      </c>
      <c r="H26" s="40">
        <v>0</v>
      </c>
      <c r="I26" s="36">
        <v>0</v>
      </c>
      <c r="J26" s="38">
        <f t="shared" si="3"/>
        <v>0</v>
      </c>
      <c r="K26" s="39"/>
      <c r="L26" s="68"/>
    </row>
    <row r="27" spans="1:12" s="5" customFormat="1" ht="24" customHeight="1">
      <c r="A27" s="34" t="s">
        <v>42</v>
      </c>
      <c r="B27" s="40">
        <v>10000</v>
      </c>
      <c r="C27" s="106">
        <v>25371</v>
      </c>
      <c r="D27" s="37">
        <f t="shared" si="0"/>
        <v>253.71</v>
      </c>
      <c r="E27" s="40">
        <v>10185</v>
      </c>
      <c r="F27" s="38">
        <f t="shared" si="1"/>
        <v>15186</v>
      </c>
      <c r="G27" s="39">
        <f t="shared" si="2"/>
        <v>149.10162002945509</v>
      </c>
      <c r="H27" s="40">
        <v>0</v>
      </c>
      <c r="I27" s="36">
        <v>500</v>
      </c>
      <c r="J27" s="38">
        <f t="shared" si="3"/>
        <v>-500</v>
      </c>
      <c r="K27" s="39">
        <f>J27/I27*100</f>
        <v>-100</v>
      </c>
      <c r="L27" s="68"/>
    </row>
    <row r="28" spans="1:12" s="5" customFormat="1" ht="24" customHeight="1">
      <c r="A28" s="34" t="s">
        <v>43</v>
      </c>
      <c r="B28" s="36">
        <v>900</v>
      </c>
      <c r="C28" s="104">
        <v>5346</v>
      </c>
      <c r="D28" s="37">
        <f t="shared" si="0"/>
        <v>594</v>
      </c>
      <c r="E28" s="36">
        <v>1461</v>
      </c>
      <c r="F28" s="38">
        <f t="shared" si="1"/>
        <v>3885</v>
      </c>
      <c r="G28" s="39">
        <f t="shared" si="2"/>
        <v>265.91375770020534</v>
      </c>
      <c r="H28" s="40">
        <v>0</v>
      </c>
      <c r="I28" s="40">
        <v>6</v>
      </c>
      <c r="J28" s="38">
        <f t="shared" si="3"/>
        <v>-6</v>
      </c>
      <c r="K28" s="39">
        <f t="shared" ref="K28:K32" si="5">J28/I28*100</f>
        <v>-100</v>
      </c>
      <c r="L28" s="68"/>
    </row>
    <row r="29" spans="1:12" s="5" customFormat="1" ht="24" customHeight="1">
      <c r="A29" s="34" t="s">
        <v>44</v>
      </c>
      <c r="B29" s="79">
        <v>5</v>
      </c>
      <c r="C29" s="133">
        <v>0</v>
      </c>
      <c r="D29" s="134">
        <f t="shared" si="0"/>
        <v>0</v>
      </c>
      <c r="E29" s="79">
        <v>5</v>
      </c>
      <c r="F29" s="135">
        <f t="shared" si="1"/>
        <v>-5</v>
      </c>
      <c r="G29" s="136">
        <f t="shared" si="2"/>
        <v>-100</v>
      </c>
      <c r="H29" s="81">
        <v>0</v>
      </c>
      <c r="I29" s="36">
        <v>5</v>
      </c>
      <c r="J29" s="38">
        <f t="shared" si="3"/>
        <v>-5</v>
      </c>
      <c r="K29" s="39">
        <f t="shared" si="5"/>
        <v>-100</v>
      </c>
      <c r="L29" s="68"/>
    </row>
    <row r="30" spans="1:12" s="6" customFormat="1" ht="24" customHeight="1">
      <c r="A30" s="46" t="s">
        <v>45</v>
      </c>
      <c r="B30" s="45">
        <f>B6+B21</f>
        <v>113975</v>
      </c>
      <c r="C30" s="105">
        <f>C6+C21</f>
        <v>106754</v>
      </c>
      <c r="D30" s="31">
        <f t="shared" si="0"/>
        <v>93.664400087738542</v>
      </c>
      <c r="E30" s="47">
        <f>E6+E21</f>
        <v>87519</v>
      </c>
      <c r="F30" s="32">
        <f>C30-E30</f>
        <v>19235</v>
      </c>
      <c r="G30" s="33">
        <f>F30/E30*100</f>
        <v>21.978084758738103</v>
      </c>
      <c r="H30" s="45">
        <f>H6+H21</f>
        <v>8650</v>
      </c>
      <c r="I30" s="70">
        <f>I6+I21</f>
        <v>4316</v>
      </c>
      <c r="J30" s="32">
        <f>H30-I30</f>
        <v>4334</v>
      </c>
      <c r="K30" s="39">
        <f t="shared" si="5"/>
        <v>100.41705282669137</v>
      </c>
      <c r="L30" s="68"/>
    </row>
    <row r="31" spans="1:12" ht="24" customHeight="1">
      <c r="A31" s="46" t="s">
        <v>46</v>
      </c>
      <c r="B31" s="45">
        <v>270200</v>
      </c>
      <c r="C31" s="105">
        <v>27060</v>
      </c>
      <c r="D31" s="31">
        <f t="shared" si="0"/>
        <v>10.01480384900074</v>
      </c>
      <c r="E31" s="45">
        <v>102064</v>
      </c>
      <c r="F31" s="32">
        <f>C31-E31</f>
        <v>-75004</v>
      </c>
      <c r="G31" s="33">
        <f>F31/E31*100</f>
        <v>-73.487223702774727</v>
      </c>
      <c r="H31" s="45">
        <v>7623</v>
      </c>
      <c r="I31" s="49">
        <v>5698</v>
      </c>
      <c r="J31" s="32">
        <f>H31-I31</f>
        <v>1925</v>
      </c>
      <c r="K31" s="39">
        <f t="shared" si="5"/>
        <v>33.783783783783782</v>
      </c>
      <c r="L31" s="68"/>
    </row>
    <row r="32" spans="1:12" ht="24" customHeight="1">
      <c r="A32" s="48" t="s">
        <v>47</v>
      </c>
      <c r="B32" s="79">
        <v>260050</v>
      </c>
      <c r="C32" s="133">
        <v>23847</v>
      </c>
      <c r="D32" s="134">
        <f t="shared" si="0"/>
        <v>9.1701595846952504</v>
      </c>
      <c r="E32" s="79">
        <v>96579</v>
      </c>
      <c r="F32" s="135">
        <f>C32-E32</f>
        <v>-72732</v>
      </c>
      <c r="G32" s="136">
        <f>F32/E32*100</f>
        <v>-75.308296834715634</v>
      </c>
      <c r="H32" s="137">
        <v>7537</v>
      </c>
      <c r="I32" s="109">
        <v>3869</v>
      </c>
      <c r="J32" s="38">
        <f>H32-I32</f>
        <v>3668</v>
      </c>
      <c r="K32" s="39">
        <f t="shared" si="5"/>
        <v>94.804859136727842</v>
      </c>
      <c r="L32" s="68"/>
    </row>
    <row r="33" spans="1:12" s="4" customFormat="1" ht="24" customHeight="1">
      <c r="A33" s="46" t="s">
        <v>48</v>
      </c>
      <c r="B33" s="45">
        <v>3500</v>
      </c>
      <c r="C33" s="105">
        <v>764</v>
      </c>
      <c r="D33" s="37">
        <f t="shared" si="0"/>
        <v>21.828571428571429</v>
      </c>
      <c r="E33" s="45">
        <v>500</v>
      </c>
      <c r="F33" s="32">
        <f>C33-E33</f>
        <v>264</v>
      </c>
      <c r="G33" s="39">
        <f>F33/E33*100</f>
        <v>52.800000000000004</v>
      </c>
      <c r="H33" s="49">
        <v>196</v>
      </c>
      <c r="I33" s="45">
        <v>0</v>
      </c>
      <c r="J33" s="38">
        <f>H33-I33</f>
        <v>196</v>
      </c>
      <c r="K33" s="39"/>
      <c r="L33" s="68"/>
    </row>
    <row r="34" spans="1:12" ht="24" customHeight="1" thickBot="1">
      <c r="A34" s="50" t="s">
        <v>49</v>
      </c>
      <c r="B34" s="51">
        <f>B30+B31+B33</f>
        <v>387675</v>
      </c>
      <c r="C34" s="107">
        <f>C30+C31+C33</f>
        <v>134578</v>
      </c>
      <c r="D34" s="31">
        <f t="shared" si="0"/>
        <v>34.714129102985744</v>
      </c>
      <c r="E34" s="51">
        <f>E30+E31+E33</f>
        <v>190083</v>
      </c>
      <c r="F34" s="53">
        <f>C34-E34</f>
        <v>-55505</v>
      </c>
      <c r="G34" s="54">
        <f>F34/E34*100</f>
        <v>-29.200401929683352</v>
      </c>
      <c r="H34" s="51">
        <f>H30+H31+H33</f>
        <v>16469</v>
      </c>
      <c r="I34" s="71">
        <f>I30+I31+I33</f>
        <v>10014</v>
      </c>
      <c r="J34" s="72">
        <f>H34-I34</f>
        <v>6455</v>
      </c>
      <c r="K34" s="54">
        <f>J34/I34*100</f>
        <v>64.459756341122429</v>
      </c>
      <c r="L34" s="73"/>
    </row>
    <row r="35" spans="1:12">
      <c r="A35" s="139"/>
      <c r="B35" s="140"/>
      <c r="C35" s="140"/>
      <c r="D35" s="140"/>
      <c r="E35" s="140"/>
      <c r="L35" s="7" t="s">
        <v>51</v>
      </c>
    </row>
    <row r="44" spans="1:12">
      <c r="H44" s="55" t="s">
        <v>52</v>
      </c>
    </row>
  </sheetData>
  <mergeCells count="2">
    <mergeCell ref="A1:L1"/>
    <mergeCell ref="A35:E35"/>
  </mergeCells>
  <phoneticPr fontId="6" type="noConversion"/>
  <printOptions horizontalCentered="1"/>
  <pageMargins left="0.11811023622047245" right="0.15748031496062992" top="0.74803149606299213" bottom="0.74803149606299213" header="0.31496062992125984" footer="0.31496062992125984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44"/>
  <sheetViews>
    <sheetView tabSelected="1" zoomScale="82" zoomScaleNormal="82" workbookViewId="0">
      <selection activeCell="K17" sqref="K17"/>
    </sheetView>
  </sheetViews>
  <sheetFormatPr defaultColWidth="9" defaultRowHeight="15.6"/>
  <cols>
    <col min="1" max="1" width="36.69921875" style="7" customWidth="1"/>
    <col min="2" max="2" width="15.59765625" style="7" customWidth="1"/>
    <col min="3" max="3" width="15.59765625" style="108" customWidth="1"/>
    <col min="4" max="4" width="15.59765625" style="8" customWidth="1"/>
    <col min="5" max="7" width="15.59765625" style="5" customWidth="1"/>
    <col min="8" max="9" width="15.59765625" style="9" customWidth="1"/>
    <col min="10" max="11" width="15.59765625" style="7" customWidth="1"/>
    <col min="12" max="12" width="24.19921875" style="7" customWidth="1"/>
    <col min="13" max="153" width="9" style="7" customWidth="1"/>
    <col min="154" max="16384" width="9" style="7"/>
  </cols>
  <sheetData>
    <row r="1" spans="1:12" ht="32.25" customHeight="1">
      <c r="A1" s="138" t="s">
        <v>66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0.25" customHeight="1" thickBot="1">
      <c r="A2" s="11">
        <v>44926</v>
      </c>
      <c r="B2" s="11"/>
      <c r="C2" s="99"/>
      <c r="D2" s="13"/>
      <c r="E2" s="12"/>
      <c r="F2" s="12"/>
      <c r="G2" s="12"/>
      <c r="H2" s="14"/>
      <c r="I2" s="14"/>
      <c r="J2" s="57"/>
      <c r="K2" s="58"/>
      <c r="L2" s="59" t="s">
        <v>1</v>
      </c>
    </row>
    <row r="3" spans="1:12" s="118" customFormat="1" ht="18.75" customHeight="1">
      <c r="A3" s="112"/>
      <c r="B3" s="113" t="s">
        <v>2</v>
      </c>
      <c r="C3" s="113" t="s">
        <v>3</v>
      </c>
      <c r="D3" s="114" t="s">
        <v>64</v>
      </c>
      <c r="E3" s="113" t="s">
        <v>5</v>
      </c>
      <c r="F3" s="113" t="s">
        <v>6</v>
      </c>
      <c r="G3" s="113" t="s">
        <v>6</v>
      </c>
      <c r="H3" s="115" t="s">
        <v>7</v>
      </c>
      <c r="I3" s="115" t="s">
        <v>5</v>
      </c>
      <c r="J3" s="113" t="s">
        <v>6</v>
      </c>
      <c r="K3" s="113" t="s">
        <v>6</v>
      </c>
      <c r="L3" s="117"/>
    </row>
    <row r="4" spans="1:12" s="125" customFormat="1" ht="18.75" customHeight="1">
      <c r="A4" s="119" t="s">
        <v>8</v>
      </c>
      <c r="B4" s="120" t="s">
        <v>9</v>
      </c>
      <c r="C4" s="120" t="s">
        <v>10</v>
      </c>
      <c r="D4" s="121" t="s">
        <v>65</v>
      </c>
      <c r="E4" s="120" t="s">
        <v>12</v>
      </c>
      <c r="F4" s="120" t="s">
        <v>13</v>
      </c>
      <c r="G4" s="120" t="s">
        <v>13</v>
      </c>
      <c r="H4" s="122" t="s">
        <v>10</v>
      </c>
      <c r="I4" s="122" t="s">
        <v>14</v>
      </c>
      <c r="J4" s="120" t="s">
        <v>15</v>
      </c>
      <c r="K4" s="120" t="s">
        <v>15</v>
      </c>
      <c r="L4" s="124" t="s">
        <v>16</v>
      </c>
    </row>
    <row r="5" spans="1:12" s="132" customFormat="1" ht="18.75" customHeight="1">
      <c r="A5" s="126"/>
      <c r="B5" s="127" t="s">
        <v>17</v>
      </c>
      <c r="C5" s="127" t="s">
        <v>17</v>
      </c>
      <c r="D5" s="128" t="s">
        <v>18</v>
      </c>
      <c r="E5" s="127" t="s">
        <v>10</v>
      </c>
      <c r="F5" s="127" t="s">
        <v>19</v>
      </c>
      <c r="G5" s="127" t="s">
        <v>20</v>
      </c>
      <c r="H5" s="129" t="s">
        <v>17</v>
      </c>
      <c r="I5" s="129" t="s">
        <v>10</v>
      </c>
      <c r="J5" s="127" t="s">
        <v>19</v>
      </c>
      <c r="K5" s="127" t="s">
        <v>20</v>
      </c>
      <c r="L5" s="131"/>
    </row>
    <row r="6" spans="1:12" s="4" customFormat="1" ht="25.2" customHeight="1">
      <c r="A6" s="29" t="s">
        <v>21</v>
      </c>
      <c r="B6" s="30">
        <f>SUM(B7:B20)</f>
        <v>43775</v>
      </c>
      <c r="C6" s="103">
        <f>SUM(C7:C20)</f>
        <v>43303</v>
      </c>
      <c r="D6" s="31">
        <f t="shared" ref="D6:D34" si="0">C6/B6*100</f>
        <v>98.92175899486007</v>
      </c>
      <c r="E6" s="30">
        <f>SUM(E7:E20)</f>
        <v>54393</v>
      </c>
      <c r="F6" s="32">
        <f t="shared" ref="F6:F29" si="1">C6-E6</f>
        <v>-11090</v>
      </c>
      <c r="G6" s="33">
        <f t="shared" ref="G6:G29" si="2">F6/E6*100</f>
        <v>-20.388652951666575</v>
      </c>
      <c r="H6" s="30">
        <f>SUM(H7:H20)</f>
        <v>6001</v>
      </c>
      <c r="I6" s="32">
        <f>SUM(I7:I20)</f>
        <v>6721</v>
      </c>
      <c r="J6" s="32">
        <f t="shared" ref="J6:J28" si="3">H6-I6</f>
        <v>-720</v>
      </c>
      <c r="K6" s="33">
        <f t="shared" ref="K6:K18" si="4">J6/I6*100</f>
        <v>-10.712691563755392</v>
      </c>
      <c r="L6" s="68"/>
    </row>
    <row r="7" spans="1:12" ht="25.2" customHeight="1">
      <c r="A7" s="34" t="s">
        <v>22</v>
      </c>
      <c r="B7" s="35">
        <v>10830</v>
      </c>
      <c r="C7" s="104">
        <v>10782</v>
      </c>
      <c r="D7" s="37">
        <f t="shared" si="0"/>
        <v>99.556786703601105</v>
      </c>
      <c r="E7" s="36">
        <v>13506</v>
      </c>
      <c r="F7" s="38">
        <f t="shared" si="1"/>
        <v>-2724</v>
      </c>
      <c r="G7" s="39">
        <f t="shared" si="2"/>
        <v>-20.16881386050644</v>
      </c>
      <c r="H7" s="40">
        <f>C7-'2022年11月'!C7</f>
        <v>1205</v>
      </c>
      <c r="I7" s="40">
        <f>E7-'2022年11月'!E7</f>
        <v>1135</v>
      </c>
      <c r="J7" s="38">
        <f t="shared" si="3"/>
        <v>70</v>
      </c>
      <c r="K7" s="39">
        <f t="shared" si="4"/>
        <v>6.1674008810572687</v>
      </c>
      <c r="L7" s="68"/>
    </row>
    <row r="8" spans="1:12" ht="25.2" customHeight="1">
      <c r="A8" s="34" t="s">
        <v>23</v>
      </c>
      <c r="B8" s="35">
        <v>3810</v>
      </c>
      <c r="C8" s="104">
        <v>3790</v>
      </c>
      <c r="D8" s="37">
        <f t="shared" si="0"/>
        <v>99.475065616797892</v>
      </c>
      <c r="E8" s="36">
        <v>6217</v>
      </c>
      <c r="F8" s="38">
        <f t="shared" si="1"/>
        <v>-2427</v>
      </c>
      <c r="G8" s="39">
        <f t="shared" si="2"/>
        <v>-39.038121280360308</v>
      </c>
      <c r="H8" s="40">
        <f>C8-'2022年11月'!C8</f>
        <v>62</v>
      </c>
      <c r="I8" s="40">
        <f>E8-'2022年11月'!E8</f>
        <v>66</v>
      </c>
      <c r="J8" s="38">
        <f t="shared" si="3"/>
        <v>-4</v>
      </c>
      <c r="K8" s="39">
        <f t="shared" si="4"/>
        <v>-6.0606060606060606</v>
      </c>
      <c r="L8" s="68"/>
    </row>
    <row r="9" spans="1:12" ht="25.2" customHeight="1">
      <c r="A9" s="34" t="s">
        <v>24</v>
      </c>
      <c r="B9" s="35">
        <v>873</v>
      </c>
      <c r="C9" s="104">
        <v>863</v>
      </c>
      <c r="D9" s="37">
        <f t="shared" si="0"/>
        <v>98.854524627720508</v>
      </c>
      <c r="E9" s="36">
        <v>1220</v>
      </c>
      <c r="F9" s="38">
        <f t="shared" si="1"/>
        <v>-357</v>
      </c>
      <c r="G9" s="39">
        <f t="shared" si="2"/>
        <v>-29.262295081967217</v>
      </c>
      <c r="H9" s="40">
        <f>C9-'2022年11月'!C9</f>
        <v>126</v>
      </c>
      <c r="I9" s="40">
        <f>E9-'2022年11月'!E9</f>
        <v>193</v>
      </c>
      <c r="J9" s="38">
        <f t="shared" si="3"/>
        <v>-67</v>
      </c>
      <c r="K9" s="39">
        <f t="shared" si="4"/>
        <v>-34.715025906735754</v>
      </c>
      <c r="L9" s="68"/>
    </row>
    <row r="10" spans="1:12" ht="25.2" customHeight="1">
      <c r="A10" s="34" t="s">
        <v>25</v>
      </c>
      <c r="B10" s="35">
        <v>151</v>
      </c>
      <c r="C10" s="104">
        <v>152</v>
      </c>
      <c r="D10" s="37">
        <f t="shared" si="0"/>
        <v>100.66225165562915</v>
      </c>
      <c r="E10" s="36">
        <v>1224</v>
      </c>
      <c r="F10" s="38">
        <f t="shared" si="1"/>
        <v>-1072</v>
      </c>
      <c r="G10" s="39">
        <f t="shared" si="2"/>
        <v>-87.58169934640523</v>
      </c>
      <c r="H10" s="40"/>
      <c r="I10" s="40">
        <f>E10-'2022年11月'!E10</f>
        <v>493</v>
      </c>
      <c r="J10" s="38">
        <f t="shared" si="3"/>
        <v>-493</v>
      </c>
      <c r="K10" s="39">
        <f t="shared" si="4"/>
        <v>-100</v>
      </c>
      <c r="L10" s="68"/>
    </row>
    <row r="11" spans="1:12" ht="25.2" customHeight="1">
      <c r="A11" s="34" t="s">
        <v>26</v>
      </c>
      <c r="B11" s="35">
        <v>4680</v>
      </c>
      <c r="C11" s="104">
        <v>4567</v>
      </c>
      <c r="D11" s="37">
        <f t="shared" si="0"/>
        <v>97.585470085470078</v>
      </c>
      <c r="E11" s="36">
        <v>4971</v>
      </c>
      <c r="F11" s="38">
        <f t="shared" si="1"/>
        <v>-404</v>
      </c>
      <c r="G11" s="39">
        <f t="shared" si="2"/>
        <v>-8.1271373969020324</v>
      </c>
      <c r="H11" s="40">
        <f>C11-'2022年11月'!C11</f>
        <v>412</v>
      </c>
      <c r="I11" s="40">
        <f>E11-'2022年11月'!E11</f>
        <v>417</v>
      </c>
      <c r="J11" s="38">
        <f t="shared" si="3"/>
        <v>-5</v>
      </c>
      <c r="K11" s="39">
        <f t="shared" si="4"/>
        <v>-1.1990407673860912</v>
      </c>
      <c r="L11" s="68"/>
    </row>
    <row r="12" spans="1:12" ht="25.2" customHeight="1">
      <c r="A12" s="34" t="s">
        <v>27</v>
      </c>
      <c r="B12" s="35">
        <v>4436</v>
      </c>
      <c r="C12" s="104">
        <v>4348</v>
      </c>
      <c r="D12" s="37">
        <f t="shared" si="0"/>
        <v>98.01623083859333</v>
      </c>
      <c r="E12" s="36">
        <v>1599</v>
      </c>
      <c r="F12" s="38">
        <f t="shared" si="1"/>
        <v>2749</v>
      </c>
      <c r="G12" s="39">
        <f t="shared" si="2"/>
        <v>171.91994996873046</v>
      </c>
      <c r="H12" s="40">
        <f>C12-'2022年11月'!C12</f>
        <v>1804</v>
      </c>
      <c r="I12" s="40">
        <f>E12-'2022年11月'!E12</f>
        <v>813</v>
      </c>
      <c r="J12" s="38">
        <f t="shared" si="3"/>
        <v>991</v>
      </c>
      <c r="K12" s="39">
        <f t="shared" si="4"/>
        <v>121.89421894218941</v>
      </c>
      <c r="L12" s="68"/>
    </row>
    <row r="13" spans="1:12" ht="25.2" customHeight="1">
      <c r="A13" s="41" t="s">
        <v>28</v>
      </c>
      <c r="B13" s="35">
        <v>2433</v>
      </c>
      <c r="C13" s="104">
        <v>2399</v>
      </c>
      <c r="D13" s="37">
        <f t="shared" si="0"/>
        <v>98.60254829428689</v>
      </c>
      <c r="E13" s="36">
        <v>1552</v>
      </c>
      <c r="F13" s="38">
        <f t="shared" si="1"/>
        <v>847</v>
      </c>
      <c r="G13" s="39">
        <f t="shared" si="2"/>
        <v>54.574742268041234</v>
      </c>
      <c r="H13" s="40">
        <f>C13-'2022年11月'!C13</f>
        <v>108</v>
      </c>
      <c r="I13" s="40">
        <f>E13-'2022年11月'!E13</f>
        <v>124</v>
      </c>
      <c r="J13" s="38">
        <f t="shared" si="3"/>
        <v>-16</v>
      </c>
      <c r="K13" s="39">
        <f t="shared" si="4"/>
        <v>-12.903225806451612</v>
      </c>
      <c r="L13" s="68"/>
    </row>
    <row r="14" spans="1:12" ht="25.2" customHeight="1">
      <c r="A14" s="41" t="s">
        <v>29</v>
      </c>
      <c r="B14" s="35">
        <v>2499</v>
      </c>
      <c r="C14" s="104">
        <v>2442</v>
      </c>
      <c r="D14" s="37">
        <f t="shared" si="0"/>
        <v>97.719087635054024</v>
      </c>
      <c r="E14" s="36">
        <v>1657</v>
      </c>
      <c r="F14" s="38">
        <f t="shared" si="1"/>
        <v>785</v>
      </c>
      <c r="G14" s="39">
        <f t="shared" si="2"/>
        <v>47.374773687386842</v>
      </c>
      <c r="H14" s="40">
        <f>C14-'2022年11月'!C14</f>
        <v>1348</v>
      </c>
      <c r="I14" s="40">
        <f>E14-'2022年11月'!E14</f>
        <v>1199</v>
      </c>
      <c r="J14" s="38">
        <f t="shared" si="3"/>
        <v>149</v>
      </c>
      <c r="K14" s="39">
        <f t="shared" si="4"/>
        <v>12.427022518765638</v>
      </c>
      <c r="L14" s="68"/>
    </row>
    <row r="15" spans="1:12" ht="25.2" customHeight="1">
      <c r="A15" s="34" t="s">
        <v>30</v>
      </c>
      <c r="B15" s="35">
        <v>4416</v>
      </c>
      <c r="C15" s="104">
        <v>4347</v>
      </c>
      <c r="D15" s="37">
        <f t="shared" si="0"/>
        <v>98.4375</v>
      </c>
      <c r="E15" s="36">
        <v>6091</v>
      </c>
      <c r="F15" s="38">
        <f t="shared" si="1"/>
        <v>-1744</v>
      </c>
      <c r="G15" s="39">
        <f t="shared" si="2"/>
        <v>-28.632408471515351</v>
      </c>
      <c r="H15" s="40">
        <f>C15-'2022年11月'!C15</f>
        <v>366</v>
      </c>
      <c r="I15" s="40">
        <f>E15-'2022年11月'!E15</f>
        <v>308</v>
      </c>
      <c r="J15" s="38">
        <f t="shared" si="3"/>
        <v>58</v>
      </c>
      <c r="K15" s="39">
        <f t="shared" si="4"/>
        <v>18.831168831168831</v>
      </c>
      <c r="L15" s="68"/>
    </row>
    <row r="16" spans="1:12" ht="25.2" customHeight="1">
      <c r="A16" s="42" t="s">
        <v>31</v>
      </c>
      <c r="B16" s="35">
        <v>1616</v>
      </c>
      <c r="C16" s="104">
        <v>1646</v>
      </c>
      <c r="D16" s="37">
        <f t="shared" si="0"/>
        <v>101.85643564356435</v>
      </c>
      <c r="E16" s="36">
        <v>1490</v>
      </c>
      <c r="F16" s="38">
        <f t="shared" si="1"/>
        <v>156</v>
      </c>
      <c r="G16" s="39">
        <f t="shared" si="2"/>
        <v>10.469798657718121</v>
      </c>
      <c r="H16" s="40">
        <f>C16-'2022年11月'!C16</f>
        <v>144</v>
      </c>
      <c r="I16" s="40">
        <f>E16-'2022年11月'!E16</f>
        <v>142</v>
      </c>
      <c r="J16" s="38">
        <f t="shared" si="3"/>
        <v>2</v>
      </c>
      <c r="K16" s="39">
        <f t="shared" si="4"/>
        <v>1.4084507042253522</v>
      </c>
      <c r="L16" s="68"/>
    </row>
    <row r="17" spans="1:12" ht="25.2" customHeight="1">
      <c r="A17" s="42" t="s">
        <v>32</v>
      </c>
      <c r="B17" s="35">
        <v>205</v>
      </c>
      <c r="C17" s="104">
        <v>217</v>
      </c>
      <c r="D17" s="37">
        <f t="shared" si="0"/>
        <v>105.85365853658537</v>
      </c>
      <c r="E17" s="36">
        <v>118</v>
      </c>
      <c r="F17" s="38">
        <f t="shared" si="1"/>
        <v>99</v>
      </c>
      <c r="G17" s="39">
        <f t="shared" si="2"/>
        <v>83.898305084745758</v>
      </c>
      <c r="H17" s="40"/>
      <c r="I17" s="40">
        <f>E17-'2022年11月'!E17</f>
        <v>-1</v>
      </c>
      <c r="J17" s="38">
        <f t="shared" si="3"/>
        <v>1</v>
      </c>
      <c r="K17" s="39">
        <f t="shared" si="4"/>
        <v>-100</v>
      </c>
      <c r="L17" s="68"/>
    </row>
    <row r="18" spans="1:12" ht="25.2" customHeight="1">
      <c r="A18" s="34" t="s">
        <v>33</v>
      </c>
      <c r="B18" s="35">
        <v>2243</v>
      </c>
      <c r="C18" s="104">
        <v>2268</v>
      </c>
      <c r="D18" s="37">
        <f t="shared" si="0"/>
        <v>101.11457868925547</v>
      </c>
      <c r="E18" s="36">
        <v>5002</v>
      </c>
      <c r="F18" s="38">
        <f t="shared" si="1"/>
        <v>-2734</v>
      </c>
      <c r="G18" s="39">
        <f t="shared" si="2"/>
        <v>-54.658136745301874</v>
      </c>
      <c r="H18" s="40">
        <f>C18-'2022年11月'!C18</f>
        <v>131</v>
      </c>
      <c r="I18" s="40">
        <f>E18-'2022年11月'!E18</f>
        <v>1362</v>
      </c>
      <c r="J18" s="38">
        <f t="shared" si="3"/>
        <v>-1231</v>
      </c>
      <c r="K18" s="39">
        <f t="shared" si="4"/>
        <v>-90.381791483113076</v>
      </c>
      <c r="L18" s="68"/>
    </row>
    <row r="19" spans="1:12" ht="25.2" customHeight="1">
      <c r="A19" s="34" t="s">
        <v>34</v>
      </c>
      <c r="B19" s="35">
        <v>5568</v>
      </c>
      <c r="C19" s="104">
        <v>5467</v>
      </c>
      <c r="D19" s="37">
        <f t="shared" si="0"/>
        <v>98.186063218390814</v>
      </c>
      <c r="E19" s="36">
        <v>9745</v>
      </c>
      <c r="F19" s="38">
        <f t="shared" si="1"/>
        <v>-4278</v>
      </c>
      <c r="G19" s="39">
        <f t="shared" si="2"/>
        <v>-43.899435608004104</v>
      </c>
      <c r="H19" s="40">
        <f>C19-'2022年11月'!C19</f>
        <v>295</v>
      </c>
      <c r="I19" s="40">
        <f>E19-'2022年11月'!E19</f>
        <v>470</v>
      </c>
      <c r="J19" s="38">
        <f t="shared" si="3"/>
        <v>-175</v>
      </c>
      <c r="K19" s="39">
        <f>J19/I19*100</f>
        <v>-37.234042553191486</v>
      </c>
      <c r="L19" s="68"/>
    </row>
    <row r="20" spans="1:12" ht="25.2" customHeight="1">
      <c r="A20" s="41" t="s">
        <v>57</v>
      </c>
      <c r="B20" s="35">
        <v>15</v>
      </c>
      <c r="C20" s="104">
        <v>15</v>
      </c>
      <c r="D20" s="37">
        <f t="shared" si="0"/>
        <v>100</v>
      </c>
      <c r="E20" s="36">
        <v>1</v>
      </c>
      <c r="F20" s="38">
        <f t="shared" si="1"/>
        <v>14</v>
      </c>
      <c r="G20" s="39">
        <f t="shared" si="2"/>
        <v>1400</v>
      </c>
      <c r="H20" s="40"/>
      <c r="I20" s="40"/>
      <c r="J20" s="38"/>
      <c r="K20" s="39"/>
      <c r="L20" s="68"/>
    </row>
    <row r="21" spans="1:12" s="4" customFormat="1" ht="25.2" customHeight="1">
      <c r="A21" s="44" t="s">
        <v>36</v>
      </c>
      <c r="B21" s="45">
        <f>SUM(B22:B29)</f>
        <v>70200</v>
      </c>
      <c r="C21" s="105">
        <f>SUM(C22:C29)</f>
        <v>71097</v>
      </c>
      <c r="D21" s="31">
        <f t="shared" si="0"/>
        <v>101.27777777777777</v>
      </c>
      <c r="E21" s="45">
        <f>E22+E23+E24+E25+E26+E27+E28+E29</f>
        <v>47342</v>
      </c>
      <c r="F21" s="32">
        <f t="shared" si="1"/>
        <v>23755</v>
      </c>
      <c r="G21" s="33">
        <f t="shared" si="2"/>
        <v>50.177432301127965</v>
      </c>
      <c r="H21" s="45">
        <f>H22+H23+H24+H25+H26+H27+H28+H29</f>
        <v>1645</v>
      </c>
      <c r="I21" s="49">
        <f>I22+I23+I24+I25+I26+I27+I28+I29</f>
        <v>7495</v>
      </c>
      <c r="J21" s="32">
        <f t="shared" si="3"/>
        <v>-5850</v>
      </c>
      <c r="K21" s="33">
        <f t="shared" ref="K21:K28" si="5">J21/I21*100</f>
        <v>-78.052034689793189</v>
      </c>
      <c r="L21" s="68"/>
    </row>
    <row r="22" spans="1:12" s="5" customFormat="1" ht="25.2" customHeight="1">
      <c r="A22" s="34" t="s">
        <v>37</v>
      </c>
      <c r="B22" s="36">
        <v>3455</v>
      </c>
      <c r="C22" s="104">
        <v>3535</v>
      </c>
      <c r="D22" s="37">
        <f t="shared" si="0"/>
        <v>102.31548480463097</v>
      </c>
      <c r="E22" s="36">
        <v>6286</v>
      </c>
      <c r="F22" s="38">
        <f t="shared" si="1"/>
        <v>-2751</v>
      </c>
      <c r="G22" s="39">
        <f t="shared" si="2"/>
        <v>-43.763919821826278</v>
      </c>
      <c r="H22" s="40">
        <f>C22-'2022年11月'!C22</f>
        <v>349</v>
      </c>
      <c r="I22" s="40">
        <f>E22-'2022年11月'!E22</f>
        <v>421</v>
      </c>
      <c r="J22" s="38">
        <f t="shared" si="3"/>
        <v>-72</v>
      </c>
      <c r="K22" s="39">
        <f t="shared" si="5"/>
        <v>-17.102137767220903</v>
      </c>
      <c r="L22" s="68"/>
    </row>
    <row r="23" spans="1:12" s="5" customFormat="1" ht="25.2" customHeight="1">
      <c r="A23" s="34" t="s">
        <v>38</v>
      </c>
      <c r="B23" s="36">
        <v>7012</v>
      </c>
      <c r="C23" s="104">
        <v>7037</v>
      </c>
      <c r="D23" s="37">
        <f t="shared" si="0"/>
        <v>100.35653166001141</v>
      </c>
      <c r="E23" s="36">
        <v>12775</v>
      </c>
      <c r="F23" s="38">
        <f t="shared" si="1"/>
        <v>-5738</v>
      </c>
      <c r="G23" s="39">
        <f t="shared" si="2"/>
        <v>-44.915851272015658</v>
      </c>
      <c r="H23" s="40">
        <f>C23-'2022年11月'!C23</f>
        <v>59</v>
      </c>
      <c r="I23" s="40">
        <f>E23-'2022年11月'!E23</f>
        <v>1327</v>
      </c>
      <c r="J23" s="38">
        <f t="shared" si="3"/>
        <v>-1268</v>
      </c>
      <c r="K23" s="39">
        <f t="shared" si="5"/>
        <v>-95.553880934438581</v>
      </c>
      <c r="L23" s="68"/>
    </row>
    <row r="24" spans="1:12" s="5" customFormat="1" ht="25.2" customHeight="1">
      <c r="A24" s="34" t="s">
        <v>39</v>
      </c>
      <c r="B24" s="36">
        <v>18356</v>
      </c>
      <c r="C24" s="104">
        <v>18767</v>
      </c>
      <c r="D24" s="37">
        <f t="shared" si="0"/>
        <v>102.23904990193941</v>
      </c>
      <c r="E24" s="36">
        <v>3699</v>
      </c>
      <c r="F24" s="38">
        <f t="shared" si="1"/>
        <v>15068</v>
      </c>
      <c r="G24" s="39">
        <f t="shared" si="2"/>
        <v>407.35333874020006</v>
      </c>
      <c r="H24" s="40"/>
      <c r="I24" s="40">
        <f>E24-'2022年11月'!E24</f>
        <v>499</v>
      </c>
      <c r="J24" s="38">
        <f t="shared" si="3"/>
        <v>-499</v>
      </c>
      <c r="K24" s="39">
        <f t="shared" si="5"/>
        <v>-100</v>
      </c>
      <c r="L24" s="68"/>
    </row>
    <row r="25" spans="1:12" s="5" customFormat="1" ht="25.2" customHeight="1">
      <c r="A25" s="34" t="s">
        <v>40</v>
      </c>
      <c r="B25" s="40">
        <v>9460</v>
      </c>
      <c r="C25" s="106">
        <v>9571</v>
      </c>
      <c r="D25" s="37">
        <f t="shared" si="0"/>
        <v>101.17336152219873</v>
      </c>
      <c r="E25" s="40">
        <v>10396</v>
      </c>
      <c r="F25" s="38">
        <f t="shared" si="1"/>
        <v>-825</v>
      </c>
      <c r="G25" s="39">
        <f t="shared" si="2"/>
        <v>-7.9357445171219707</v>
      </c>
      <c r="H25" s="40">
        <f>C25-'2022年11月'!C25</f>
        <v>17</v>
      </c>
      <c r="I25" s="40">
        <f>E25-'2022年11月'!E25</f>
        <v>3003</v>
      </c>
      <c r="J25" s="38">
        <f t="shared" si="3"/>
        <v>-2986</v>
      </c>
      <c r="K25" s="39">
        <f t="shared" si="5"/>
        <v>-99.433899433899427</v>
      </c>
      <c r="L25" s="68"/>
    </row>
    <row r="26" spans="1:12" s="5" customFormat="1" ht="25.2" customHeight="1">
      <c r="A26" s="34" t="s">
        <v>41</v>
      </c>
      <c r="B26" s="40">
        <v>249</v>
      </c>
      <c r="C26" s="106">
        <v>250</v>
      </c>
      <c r="D26" s="37">
        <f t="shared" si="0"/>
        <v>100.40160642570282</v>
      </c>
      <c r="E26" s="40">
        <v>568</v>
      </c>
      <c r="F26" s="38">
        <f t="shared" si="1"/>
        <v>-318</v>
      </c>
      <c r="G26" s="39">
        <f t="shared" si="2"/>
        <v>-55.985915492957751</v>
      </c>
      <c r="H26" s="40"/>
      <c r="I26" s="40">
        <f>E26-'2022年11月'!E26</f>
        <v>278</v>
      </c>
      <c r="J26" s="38">
        <f t="shared" si="3"/>
        <v>-278</v>
      </c>
      <c r="K26" s="39">
        <f t="shared" si="5"/>
        <v>-100</v>
      </c>
      <c r="L26" s="68"/>
    </row>
    <row r="27" spans="1:12" s="5" customFormat="1" ht="25.2" customHeight="1">
      <c r="A27" s="34" t="s">
        <v>42</v>
      </c>
      <c r="B27" s="40">
        <v>26405</v>
      </c>
      <c r="C27" s="106">
        <v>26591</v>
      </c>
      <c r="D27" s="37">
        <f t="shared" si="0"/>
        <v>100.70441204317365</v>
      </c>
      <c r="E27" s="40">
        <v>11919</v>
      </c>
      <c r="F27" s="38">
        <f t="shared" si="1"/>
        <v>14672</v>
      </c>
      <c r="G27" s="39">
        <f t="shared" si="2"/>
        <v>123.09757529994127</v>
      </c>
      <c r="H27" s="40">
        <f>C27-'2022年11月'!C27</f>
        <v>1220</v>
      </c>
      <c r="I27" s="40">
        <f>E27-'2022年11月'!E27</f>
        <v>1734</v>
      </c>
      <c r="J27" s="38">
        <f t="shared" si="3"/>
        <v>-514</v>
      </c>
      <c r="K27" s="39">
        <f t="shared" si="5"/>
        <v>-29.642445213379471</v>
      </c>
      <c r="L27" s="68"/>
    </row>
    <row r="28" spans="1:12" s="5" customFormat="1" ht="25.2" customHeight="1">
      <c r="A28" s="34" t="s">
        <v>43</v>
      </c>
      <c r="B28" s="36">
        <v>5263</v>
      </c>
      <c r="C28" s="104">
        <v>5346</v>
      </c>
      <c r="D28" s="37">
        <f t="shared" si="0"/>
        <v>101.57704731141935</v>
      </c>
      <c r="E28" s="36">
        <v>1694</v>
      </c>
      <c r="F28" s="38">
        <f t="shared" si="1"/>
        <v>3652</v>
      </c>
      <c r="G28" s="39">
        <f t="shared" si="2"/>
        <v>215.58441558441558</v>
      </c>
      <c r="H28" s="40"/>
      <c r="I28" s="40">
        <f>E28-'2022年11月'!E28</f>
        <v>233</v>
      </c>
      <c r="J28" s="38">
        <f t="shared" si="3"/>
        <v>-233</v>
      </c>
      <c r="K28" s="39">
        <f t="shared" si="5"/>
        <v>-100</v>
      </c>
      <c r="L28" s="68"/>
    </row>
    <row r="29" spans="1:12" s="5" customFormat="1" ht="25.2" customHeight="1">
      <c r="A29" s="34" t="s">
        <v>44</v>
      </c>
      <c r="B29" s="79"/>
      <c r="C29" s="133"/>
      <c r="D29" s="134"/>
      <c r="E29" s="79">
        <v>5</v>
      </c>
      <c r="F29" s="135">
        <f t="shared" si="1"/>
        <v>-5</v>
      </c>
      <c r="G29" s="136">
        <f t="shared" si="2"/>
        <v>-100</v>
      </c>
      <c r="H29" s="40"/>
      <c r="I29" s="40"/>
      <c r="J29" s="38"/>
      <c r="K29" s="39"/>
      <c r="L29" s="68"/>
    </row>
    <row r="30" spans="1:12" s="6" customFormat="1" ht="25.2" customHeight="1">
      <c r="A30" s="46" t="s">
        <v>45</v>
      </c>
      <c r="B30" s="45">
        <f>B6+B21</f>
        <v>113975</v>
      </c>
      <c r="C30" s="105">
        <f>C6+C21</f>
        <v>114400</v>
      </c>
      <c r="D30" s="31">
        <f t="shared" si="0"/>
        <v>100.37288879140162</v>
      </c>
      <c r="E30" s="47">
        <f>E6+E21</f>
        <v>101735</v>
      </c>
      <c r="F30" s="32">
        <f>C30-E30</f>
        <v>12665</v>
      </c>
      <c r="G30" s="33">
        <f>F30/E30*100</f>
        <v>12.449009682017005</v>
      </c>
      <c r="H30" s="45">
        <f>H6+H21</f>
        <v>7646</v>
      </c>
      <c r="I30" s="49">
        <f>I6+I21</f>
        <v>14216</v>
      </c>
      <c r="J30" s="32">
        <f>H30-I30</f>
        <v>-6570</v>
      </c>
      <c r="K30" s="39">
        <f t="shared" ref="K30:K32" si="6">J30/I30*100</f>
        <v>-46.215531795160381</v>
      </c>
      <c r="L30" s="68"/>
    </row>
    <row r="31" spans="1:12" ht="25.2" customHeight="1">
      <c r="A31" s="46" t="s">
        <v>46</v>
      </c>
      <c r="B31" s="45">
        <v>75350</v>
      </c>
      <c r="C31" s="105">
        <v>74482</v>
      </c>
      <c r="D31" s="31">
        <f t="shared" si="0"/>
        <v>98.848042468480429</v>
      </c>
      <c r="E31" s="45">
        <v>117014</v>
      </c>
      <c r="F31" s="32">
        <f>C31-E31</f>
        <v>-42532</v>
      </c>
      <c r="G31" s="33">
        <f>F31/E31*100</f>
        <v>-36.34778744423744</v>
      </c>
      <c r="H31" s="45">
        <f>C31-'2022年11月'!C31</f>
        <v>47422</v>
      </c>
      <c r="I31" s="49">
        <f>E31-'2022年11月'!E31</f>
        <v>14950</v>
      </c>
      <c r="J31" s="32">
        <f>H31-I31</f>
        <v>32472</v>
      </c>
      <c r="K31" s="39">
        <f t="shared" si="6"/>
        <v>217.2040133779264</v>
      </c>
      <c r="L31" s="68"/>
    </row>
    <row r="32" spans="1:12" ht="25.2" customHeight="1">
      <c r="A32" s="48" t="s">
        <v>47</v>
      </c>
      <c r="B32" s="79">
        <v>69000</v>
      </c>
      <c r="C32" s="133">
        <v>68915</v>
      </c>
      <c r="D32" s="134">
        <f t="shared" si="0"/>
        <v>99.876811594202891</v>
      </c>
      <c r="E32" s="79">
        <v>110658</v>
      </c>
      <c r="F32" s="135">
        <f>C32-E32</f>
        <v>-41743</v>
      </c>
      <c r="G32" s="136">
        <f>F32/E32*100</f>
        <v>-37.72253248748396</v>
      </c>
      <c r="H32" s="45">
        <f>C32-'2022年11月'!C32</f>
        <v>45068</v>
      </c>
      <c r="I32" s="49">
        <f>E32-'2022年11月'!E32</f>
        <v>14079</v>
      </c>
      <c r="J32" s="38">
        <f>H32-I32</f>
        <v>30989</v>
      </c>
      <c r="K32" s="39">
        <f t="shared" si="6"/>
        <v>220.10796221322536</v>
      </c>
      <c r="L32" s="68"/>
    </row>
    <row r="33" spans="1:12" s="4" customFormat="1" ht="25.2" customHeight="1">
      <c r="A33" s="46" t="s">
        <v>48</v>
      </c>
      <c r="B33" s="45">
        <v>1126</v>
      </c>
      <c r="C33" s="105">
        <v>1024</v>
      </c>
      <c r="D33" s="37">
        <f t="shared" si="0"/>
        <v>90.941385435168741</v>
      </c>
      <c r="E33" s="45">
        <v>500</v>
      </c>
      <c r="F33" s="32">
        <f>C33-E33</f>
        <v>524</v>
      </c>
      <c r="G33" s="39">
        <f>F33/E33*100</f>
        <v>104.80000000000001</v>
      </c>
      <c r="H33" s="45">
        <f>C33-'2022年11月'!C33</f>
        <v>260</v>
      </c>
      <c r="I33" s="49"/>
      <c r="J33" s="38">
        <f>H33-I33</f>
        <v>260</v>
      </c>
      <c r="K33" s="39"/>
      <c r="L33" s="68"/>
    </row>
    <row r="34" spans="1:12" ht="25.2" customHeight="1" thickBot="1">
      <c r="A34" s="50" t="s">
        <v>49</v>
      </c>
      <c r="B34" s="51">
        <f>B30+B31+B33</f>
        <v>190451</v>
      </c>
      <c r="C34" s="107">
        <f>C30+C31+C33</f>
        <v>189906</v>
      </c>
      <c r="D34" s="31">
        <f t="shared" si="0"/>
        <v>99.713837154963741</v>
      </c>
      <c r="E34" s="51">
        <f>E30+E31+E33</f>
        <v>219249</v>
      </c>
      <c r="F34" s="53">
        <f>C34-E34</f>
        <v>-29343</v>
      </c>
      <c r="G34" s="54">
        <f>F34/E34*100</f>
        <v>-13.383413379308456</v>
      </c>
      <c r="H34" s="51">
        <f>H30+H31+H33</f>
        <v>55328</v>
      </c>
      <c r="I34" s="51">
        <f>I30+I31+I33</f>
        <v>29166</v>
      </c>
      <c r="J34" s="72">
        <f>H34-I34</f>
        <v>26162</v>
      </c>
      <c r="K34" s="54">
        <f>J34/I34*100</f>
        <v>89.700336007680164</v>
      </c>
      <c r="L34" s="73"/>
    </row>
    <row r="35" spans="1:12">
      <c r="A35" s="139"/>
      <c r="B35" s="140"/>
      <c r="C35" s="140"/>
      <c r="D35" s="140"/>
      <c r="E35" s="140"/>
      <c r="L35" s="7" t="s">
        <v>51</v>
      </c>
    </row>
    <row r="44" spans="1:12">
      <c r="H44" s="55" t="s">
        <v>52</v>
      </c>
    </row>
  </sheetData>
  <mergeCells count="2">
    <mergeCell ref="A1:L1"/>
    <mergeCell ref="A35:E35"/>
  </mergeCells>
  <phoneticPr fontId="12" type="noConversion"/>
  <printOptions horizontalCentered="1"/>
  <pageMargins left="0.11811023622047245" right="0.1574803149606299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44"/>
  <sheetViews>
    <sheetView workbookViewId="0">
      <selection activeCell="B12" sqref="B12"/>
    </sheetView>
  </sheetViews>
  <sheetFormatPr defaultRowHeight="15.6"/>
  <cols>
    <col min="1" max="1" width="36.69921875" style="7" customWidth="1"/>
    <col min="2" max="2" width="12.19921875" style="7" customWidth="1"/>
    <col min="3" max="3" width="12.19921875" style="5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78" width="9" style="7" customWidth="1"/>
  </cols>
  <sheetData>
    <row r="1" spans="1:12" ht="32.25" customHeight="1">
      <c r="A1" s="138" t="s">
        <v>53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0.25" customHeight="1">
      <c r="A2" s="11">
        <v>44620</v>
      </c>
      <c r="B2" s="11"/>
      <c r="C2" s="12"/>
      <c r="D2" s="13"/>
      <c r="E2" s="12"/>
      <c r="F2" s="12"/>
      <c r="G2" s="12"/>
      <c r="H2" s="14"/>
      <c r="I2" s="56"/>
      <c r="J2" s="57"/>
      <c r="K2" s="58"/>
      <c r="L2" s="59" t="s">
        <v>1</v>
      </c>
    </row>
    <row r="3" spans="1:12" s="1" customFormat="1" ht="18.75" customHeight="1">
      <c r="A3" s="15"/>
      <c r="B3" s="16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6" t="s">
        <v>6</v>
      </c>
      <c r="K3" s="16" t="s">
        <v>6</v>
      </c>
      <c r="L3" s="61"/>
    </row>
    <row r="4" spans="1:12" s="2" customFormat="1" ht="18.75" customHeight="1">
      <c r="A4" s="20" t="s">
        <v>8</v>
      </c>
      <c r="B4" s="21" t="s">
        <v>9</v>
      </c>
      <c r="C4" s="22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pans="1:12" s="3" customFormat="1" ht="18.75" customHeight="1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4" t="s">
        <v>10</v>
      </c>
      <c r="J5" s="65" t="s">
        <v>19</v>
      </c>
      <c r="K5" s="65" t="s">
        <v>20</v>
      </c>
      <c r="L5" s="66"/>
    </row>
    <row r="6" spans="1:12" s="4" customFormat="1" ht="17.25" customHeight="1">
      <c r="A6" s="29" t="s">
        <v>21</v>
      </c>
      <c r="B6" s="30"/>
      <c r="C6" s="30">
        <f>SUM(C7:C20)</f>
        <v>9858</v>
      </c>
      <c r="D6" s="31"/>
      <c r="E6" s="30">
        <f>SUM(E7:E20)</f>
        <v>9607</v>
      </c>
      <c r="F6" s="32">
        <f>C6-E6</f>
        <v>251</v>
      </c>
      <c r="G6" s="33">
        <f>F6/E6*100</f>
        <v>2.6126782554387424</v>
      </c>
      <c r="H6" s="30">
        <f>SUM(H7:H20)</f>
        <v>2608</v>
      </c>
      <c r="I6" s="67">
        <f>SUM(I7:I20)</f>
        <v>2952</v>
      </c>
      <c r="J6" s="32">
        <f>H6-I6</f>
        <v>-344</v>
      </c>
      <c r="K6" s="33">
        <f>J6/I6*100</f>
        <v>-11.653116531165312</v>
      </c>
      <c r="L6" s="68"/>
    </row>
    <row r="7" spans="1:12" ht="17.25" customHeight="1">
      <c r="A7" s="34" t="s">
        <v>22</v>
      </c>
      <c r="B7" s="35"/>
      <c r="C7" s="36">
        <v>3215</v>
      </c>
      <c r="D7" s="37"/>
      <c r="E7" s="36">
        <v>2564</v>
      </c>
      <c r="F7" s="38">
        <f>C7-E7</f>
        <v>651</v>
      </c>
      <c r="G7" s="39">
        <f t="shared" ref="G7:G28" si="0">F7/E7*100</f>
        <v>25.390015600624029</v>
      </c>
      <c r="H7" s="36">
        <v>1090</v>
      </c>
      <c r="I7" s="36">
        <v>797</v>
      </c>
      <c r="J7" s="38">
        <f>H7-I7</f>
        <v>293</v>
      </c>
      <c r="K7" s="39">
        <f t="shared" ref="K7:K19" si="1">J7/I7*100</f>
        <v>36.762860727728985</v>
      </c>
      <c r="L7" s="68"/>
    </row>
    <row r="8" spans="1:12" ht="17.25" customHeight="1">
      <c r="A8" s="34" t="s">
        <v>23</v>
      </c>
      <c r="B8" s="35"/>
      <c r="C8" s="36">
        <v>1316</v>
      </c>
      <c r="D8" s="37"/>
      <c r="E8" s="36">
        <v>2598</v>
      </c>
      <c r="F8" s="38">
        <f t="shared" ref="F8:F19" si="2">C8-E8</f>
        <v>-1282</v>
      </c>
      <c r="G8" s="39">
        <f t="shared" si="0"/>
        <v>-49.345650500384913</v>
      </c>
      <c r="H8" s="36">
        <v>14</v>
      </c>
      <c r="I8" s="36">
        <v>23</v>
      </c>
      <c r="J8" s="38">
        <f t="shared" ref="J8:J19" si="3">H8-I8</f>
        <v>-9</v>
      </c>
      <c r="K8" s="39">
        <f t="shared" si="1"/>
        <v>-39.130434782608695</v>
      </c>
      <c r="L8" s="68"/>
    </row>
    <row r="9" spans="1:12" ht="17.25" customHeight="1">
      <c r="A9" s="34" t="s">
        <v>24</v>
      </c>
      <c r="B9" s="35"/>
      <c r="C9" s="36">
        <v>224</v>
      </c>
      <c r="D9" s="37"/>
      <c r="E9" s="36">
        <v>308</v>
      </c>
      <c r="F9" s="38">
        <f t="shared" si="2"/>
        <v>-84</v>
      </c>
      <c r="G9" s="39">
        <f t="shared" si="0"/>
        <v>-27.27272727272727</v>
      </c>
      <c r="H9" s="36">
        <v>77</v>
      </c>
      <c r="I9" s="36">
        <v>83</v>
      </c>
      <c r="J9" s="38">
        <f t="shared" si="3"/>
        <v>-6</v>
      </c>
      <c r="K9" s="39">
        <f t="shared" si="1"/>
        <v>-7.2289156626506017</v>
      </c>
      <c r="L9" s="68"/>
    </row>
    <row r="10" spans="1:12" ht="17.25" customHeight="1">
      <c r="A10" s="34" t="s">
        <v>25</v>
      </c>
      <c r="B10" s="35"/>
      <c r="C10" s="36">
        <v>27</v>
      </c>
      <c r="D10" s="37"/>
      <c r="E10" s="36">
        <v>18</v>
      </c>
      <c r="F10" s="38">
        <f t="shared" si="2"/>
        <v>9</v>
      </c>
      <c r="G10" s="39">
        <f t="shared" si="0"/>
        <v>50</v>
      </c>
      <c r="H10" s="36">
        <v>6</v>
      </c>
      <c r="I10" s="36">
        <v>7</v>
      </c>
      <c r="J10" s="38">
        <f t="shared" si="3"/>
        <v>-1</v>
      </c>
      <c r="K10" s="39">
        <f t="shared" si="1"/>
        <v>-14.285714285714285</v>
      </c>
      <c r="L10" s="68"/>
    </row>
    <row r="11" spans="1:12" ht="17.25" customHeight="1">
      <c r="A11" s="34" t="s">
        <v>26</v>
      </c>
      <c r="B11" s="35"/>
      <c r="C11" s="36">
        <v>1077</v>
      </c>
      <c r="D11" s="37"/>
      <c r="E11" s="36">
        <v>988</v>
      </c>
      <c r="F11" s="38">
        <f t="shared" si="2"/>
        <v>89</v>
      </c>
      <c r="G11" s="39">
        <f t="shared" si="0"/>
        <v>9.008097165991904</v>
      </c>
      <c r="H11" s="36">
        <v>578</v>
      </c>
      <c r="I11" s="36">
        <v>531</v>
      </c>
      <c r="J11" s="38">
        <f t="shared" si="3"/>
        <v>47</v>
      </c>
      <c r="K11" s="39">
        <f t="shared" si="1"/>
        <v>8.8512241054613927</v>
      </c>
      <c r="L11" s="68"/>
    </row>
    <row r="12" spans="1:12" ht="17.25" customHeight="1">
      <c r="A12" s="34" t="s">
        <v>27</v>
      </c>
      <c r="B12" s="35"/>
      <c r="C12" s="36">
        <v>560</v>
      </c>
      <c r="D12" s="37"/>
      <c r="E12" s="36">
        <v>67</v>
      </c>
      <c r="F12" s="38">
        <f t="shared" si="2"/>
        <v>493</v>
      </c>
      <c r="G12" s="39">
        <f t="shared" si="0"/>
        <v>735.82089552238813</v>
      </c>
      <c r="H12" s="36">
        <v>15</v>
      </c>
      <c r="I12" s="36">
        <v>55</v>
      </c>
      <c r="J12" s="38">
        <f t="shared" si="3"/>
        <v>-40</v>
      </c>
      <c r="K12" s="39">
        <f t="shared" si="1"/>
        <v>-72.727272727272734</v>
      </c>
      <c r="L12" s="68"/>
    </row>
    <row r="13" spans="1:12" ht="17.25" customHeight="1">
      <c r="A13" s="41" t="s">
        <v>28</v>
      </c>
      <c r="B13" s="35"/>
      <c r="C13" s="36">
        <v>306</v>
      </c>
      <c r="D13" s="37"/>
      <c r="E13" s="36">
        <v>215</v>
      </c>
      <c r="F13" s="38">
        <f t="shared" si="2"/>
        <v>91</v>
      </c>
      <c r="G13" s="39">
        <f t="shared" si="0"/>
        <v>42.325581395348841</v>
      </c>
      <c r="H13" s="36">
        <v>117</v>
      </c>
      <c r="I13" s="36">
        <v>59</v>
      </c>
      <c r="J13" s="38">
        <f t="shared" si="3"/>
        <v>58</v>
      </c>
      <c r="K13" s="39">
        <f t="shared" si="1"/>
        <v>98.305084745762713</v>
      </c>
      <c r="L13" s="68"/>
    </row>
    <row r="14" spans="1:12" ht="17.25" customHeight="1">
      <c r="A14" s="41" t="s">
        <v>29</v>
      </c>
      <c r="B14" s="35"/>
      <c r="C14" s="36">
        <v>207</v>
      </c>
      <c r="D14" s="37"/>
      <c r="E14" s="36">
        <v>74</v>
      </c>
      <c r="F14" s="38">
        <f t="shared" si="2"/>
        <v>133</v>
      </c>
      <c r="G14" s="39">
        <f t="shared" si="0"/>
        <v>179.72972972972974</v>
      </c>
      <c r="H14" s="36">
        <v>6</v>
      </c>
      <c r="I14" s="36">
        <v>53</v>
      </c>
      <c r="J14" s="38">
        <f t="shared" si="3"/>
        <v>-47</v>
      </c>
      <c r="K14" s="39">
        <f t="shared" si="1"/>
        <v>-88.679245283018872</v>
      </c>
      <c r="L14" s="68"/>
    </row>
    <row r="15" spans="1:12" ht="17.25" customHeight="1">
      <c r="A15" s="34" t="s">
        <v>30</v>
      </c>
      <c r="B15" s="35"/>
      <c r="C15" s="36">
        <v>1845</v>
      </c>
      <c r="D15" s="37"/>
      <c r="E15" s="36">
        <v>815</v>
      </c>
      <c r="F15" s="38">
        <f t="shared" si="2"/>
        <v>1030</v>
      </c>
      <c r="G15" s="39">
        <f t="shared" si="0"/>
        <v>126.38036809815951</v>
      </c>
      <c r="H15" s="36">
        <v>226</v>
      </c>
      <c r="I15" s="36">
        <v>313</v>
      </c>
      <c r="J15" s="38">
        <f t="shared" si="3"/>
        <v>-87</v>
      </c>
      <c r="K15" s="39">
        <f t="shared" si="1"/>
        <v>-27.795527156549522</v>
      </c>
      <c r="L15" s="68"/>
    </row>
    <row r="16" spans="1:12" ht="17.25" customHeight="1">
      <c r="A16" s="42" t="s">
        <v>31</v>
      </c>
      <c r="B16" s="35"/>
      <c r="C16" s="36">
        <v>339</v>
      </c>
      <c r="D16" s="37"/>
      <c r="E16" s="36">
        <v>296</v>
      </c>
      <c r="F16" s="38">
        <f t="shared" si="2"/>
        <v>43</v>
      </c>
      <c r="G16" s="39">
        <f t="shared" si="0"/>
        <v>14.527027027027026</v>
      </c>
      <c r="H16" s="36">
        <v>195</v>
      </c>
      <c r="I16" s="36">
        <v>170</v>
      </c>
      <c r="J16" s="38">
        <f t="shared" si="3"/>
        <v>25</v>
      </c>
      <c r="K16" s="39">
        <f t="shared" si="1"/>
        <v>14.705882352941178</v>
      </c>
      <c r="L16" s="68"/>
    </row>
    <row r="17" spans="1:12" ht="17.25" customHeight="1">
      <c r="A17" s="42" t="s">
        <v>32</v>
      </c>
      <c r="B17" s="35"/>
      <c r="C17" s="36">
        <v>83</v>
      </c>
      <c r="D17" s="37"/>
      <c r="E17" s="43">
        <v>31</v>
      </c>
      <c r="F17" s="38">
        <f t="shared" si="2"/>
        <v>52</v>
      </c>
      <c r="G17" s="39">
        <f t="shared" si="0"/>
        <v>167.74193548387098</v>
      </c>
      <c r="H17" s="36"/>
      <c r="I17" s="43"/>
      <c r="J17" s="38">
        <f t="shared" si="3"/>
        <v>0</v>
      </c>
      <c r="K17" s="39" t="e">
        <f t="shared" si="1"/>
        <v>#DIV/0!</v>
      </c>
      <c r="L17" s="68"/>
    </row>
    <row r="18" spans="1:12" ht="17.25" customHeight="1">
      <c r="A18" s="34" t="s">
        <v>33</v>
      </c>
      <c r="B18" s="35"/>
      <c r="C18" s="36"/>
      <c r="D18" s="37"/>
      <c r="E18" s="36">
        <v>504</v>
      </c>
      <c r="F18" s="38">
        <f t="shared" si="2"/>
        <v>-504</v>
      </c>
      <c r="G18" s="39">
        <f t="shared" si="0"/>
        <v>-100</v>
      </c>
      <c r="H18" s="36"/>
      <c r="I18" s="36">
        <v>474</v>
      </c>
      <c r="J18" s="38">
        <f t="shared" si="3"/>
        <v>-474</v>
      </c>
      <c r="K18" s="39">
        <f t="shared" si="1"/>
        <v>-100</v>
      </c>
      <c r="L18" s="68"/>
    </row>
    <row r="19" spans="1:12" ht="17.25" customHeight="1">
      <c r="A19" s="34" t="s">
        <v>34</v>
      </c>
      <c r="B19" s="35"/>
      <c r="C19" s="36">
        <v>659</v>
      </c>
      <c r="D19" s="37"/>
      <c r="E19" s="36">
        <v>1129</v>
      </c>
      <c r="F19" s="38">
        <f t="shared" si="2"/>
        <v>-470</v>
      </c>
      <c r="G19" s="39">
        <f t="shared" si="0"/>
        <v>-41.629760850310014</v>
      </c>
      <c r="H19" s="36">
        <v>284</v>
      </c>
      <c r="I19" s="36">
        <v>387</v>
      </c>
      <c r="J19" s="38">
        <f t="shared" si="3"/>
        <v>-103</v>
      </c>
      <c r="K19" s="39">
        <f t="shared" si="1"/>
        <v>-26.614987080103358</v>
      </c>
      <c r="L19" s="68"/>
    </row>
    <row r="20" spans="1:12" ht="17.25" customHeight="1">
      <c r="A20" s="41" t="s">
        <v>35</v>
      </c>
      <c r="B20" s="35"/>
      <c r="C20" s="36"/>
      <c r="D20" s="37"/>
      <c r="E20" s="36"/>
      <c r="F20" s="38"/>
      <c r="G20" s="39"/>
      <c r="H20" s="36"/>
      <c r="I20" s="69"/>
      <c r="J20" s="38"/>
      <c r="K20" s="39"/>
      <c r="L20" s="68"/>
    </row>
    <row r="21" spans="1:12" s="4" customFormat="1" ht="17.25" customHeight="1">
      <c r="A21" s="44" t="s">
        <v>36</v>
      </c>
      <c r="B21" s="45"/>
      <c r="C21" s="45">
        <f>SUM(C22:C29)</f>
        <v>6138</v>
      </c>
      <c r="D21" s="31"/>
      <c r="E21" s="45">
        <f>E22+E23+E24+E25+E26+E27+E28+E29</f>
        <v>4688</v>
      </c>
      <c r="F21" s="32">
        <f>C21-E21</f>
        <v>1450</v>
      </c>
      <c r="G21" s="33">
        <f t="shared" si="0"/>
        <v>30.930034129692835</v>
      </c>
      <c r="H21" s="45">
        <f>H22+H23+H24+H25+H26+H27+H28+H29</f>
        <v>3513</v>
      </c>
      <c r="I21" s="70">
        <f>I22+I23+I24+I25+I26+I27+I28+I29</f>
        <v>2649</v>
      </c>
      <c r="J21" s="32">
        <f>H21-I21</f>
        <v>864</v>
      </c>
      <c r="K21" s="33">
        <f>J21/I21*100</f>
        <v>32.616081540203851</v>
      </c>
      <c r="L21" s="68"/>
    </row>
    <row r="22" spans="1:12" s="5" customFormat="1" ht="17.25" customHeight="1">
      <c r="A22" s="34" t="s">
        <v>37</v>
      </c>
      <c r="B22" s="36"/>
      <c r="C22" s="36">
        <v>778</v>
      </c>
      <c r="D22" s="37"/>
      <c r="E22" s="36">
        <v>650</v>
      </c>
      <c r="F22" s="38">
        <f t="shared" ref="F22:F28" si="4">C22-E22</f>
        <v>128</v>
      </c>
      <c r="G22" s="39">
        <f t="shared" si="0"/>
        <v>19.692307692307693</v>
      </c>
      <c r="H22" s="36">
        <v>405</v>
      </c>
      <c r="I22" s="36">
        <v>339</v>
      </c>
      <c r="J22" s="38">
        <f>H22-I22</f>
        <v>66</v>
      </c>
      <c r="K22" s="39">
        <f t="shared" ref="K22:K34" si="5">J22/I22*100</f>
        <v>19.469026548672566</v>
      </c>
      <c r="L22" s="68"/>
    </row>
    <row r="23" spans="1:12" s="5" customFormat="1" ht="17.25" customHeight="1">
      <c r="A23" s="34" t="s">
        <v>38</v>
      </c>
      <c r="B23" s="36"/>
      <c r="C23" s="36">
        <v>1154</v>
      </c>
      <c r="D23" s="37"/>
      <c r="E23" s="36">
        <v>1473</v>
      </c>
      <c r="F23" s="38">
        <f t="shared" si="4"/>
        <v>-319</v>
      </c>
      <c r="G23" s="39">
        <f t="shared" si="0"/>
        <v>-21.656483367277666</v>
      </c>
      <c r="H23" s="36">
        <v>923</v>
      </c>
      <c r="I23" s="36">
        <v>1457</v>
      </c>
      <c r="J23" s="38">
        <f t="shared" ref="J23:J28" si="6">H23-I23</f>
        <v>-534</v>
      </c>
      <c r="K23" s="39">
        <f t="shared" si="5"/>
        <v>-36.6506520247083</v>
      </c>
      <c r="L23" s="68"/>
    </row>
    <row r="24" spans="1:12" s="5" customFormat="1" ht="17.25" customHeight="1">
      <c r="A24" s="34" t="s">
        <v>39</v>
      </c>
      <c r="B24" s="36"/>
      <c r="C24" s="36">
        <v>1366</v>
      </c>
      <c r="D24" s="37"/>
      <c r="E24" s="36">
        <v>574</v>
      </c>
      <c r="F24" s="38">
        <f t="shared" si="4"/>
        <v>792</v>
      </c>
      <c r="G24" s="39">
        <f t="shared" si="0"/>
        <v>137.97909407665506</v>
      </c>
      <c r="H24" s="36">
        <v>1189</v>
      </c>
      <c r="I24" s="36">
        <v>513</v>
      </c>
      <c r="J24" s="38">
        <f t="shared" si="6"/>
        <v>676</v>
      </c>
      <c r="K24" s="39">
        <f t="shared" si="5"/>
        <v>131.77387914230019</v>
      </c>
      <c r="L24" s="68"/>
    </row>
    <row r="25" spans="1:12" s="5" customFormat="1" ht="17.25" customHeight="1">
      <c r="A25" s="34" t="s">
        <v>40</v>
      </c>
      <c r="B25" s="40"/>
      <c r="C25" s="40">
        <v>2378</v>
      </c>
      <c r="D25" s="37"/>
      <c r="E25" s="40">
        <v>1977</v>
      </c>
      <c r="F25" s="38">
        <f t="shared" si="4"/>
        <v>401</v>
      </c>
      <c r="G25" s="39">
        <f t="shared" si="0"/>
        <v>20.283257460799188</v>
      </c>
      <c r="H25" s="40">
        <v>791</v>
      </c>
      <c r="I25" s="40">
        <v>340</v>
      </c>
      <c r="J25" s="38">
        <f t="shared" si="6"/>
        <v>451</v>
      </c>
      <c r="K25" s="39">
        <f t="shared" si="5"/>
        <v>132.64705882352942</v>
      </c>
      <c r="L25" s="68"/>
    </row>
    <row r="26" spans="1:12" s="5" customFormat="1" ht="17.25" customHeight="1">
      <c r="A26" s="34" t="s">
        <v>41</v>
      </c>
      <c r="B26" s="40"/>
      <c r="C26" s="40"/>
      <c r="D26" s="37"/>
      <c r="E26" s="40"/>
      <c r="F26" s="38"/>
      <c r="G26" s="39"/>
      <c r="H26" s="40"/>
      <c r="I26" s="40"/>
      <c r="J26" s="38"/>
      <c r="K26" s="39"/>
      <c r="L26" s="68"/>
    </row>
    <row r="27" spans="1:12" s="5" customFormat="1" ht="17.25" customHeight="1">
      <c r="A27" s="34" t="s">
        <v>42</v>
      </c>
      <c r="B27" s="40"/>
      <c r="C27" s="40">
        <v>205</v>
      </c>
      <c r="D27" s="37"/>
      <c r="E27" s="40"/>
      <c r="F27" s="38">
        <f t="shared" si="4"/>
        <v>205</v>
      </c>
      <c r="G27" s="39"/>
      <c r="H27" s="40">
        <v>205</v>
      </c>
      <c r="I27" s="40"/>
      <c r="J27" s="38"/>
      <c r="K27" s="39"/>
      <c r="L27" s="68"/>
    </row>
    <row r="28" spans="1:12" s="5" customFormat="1" ht="17.25" customHeight="1">
      <c r="A28" s="34" t="s">
        <v>43</v>
      </c>
      <c r="B28" s="36"/>
      <c r="C28" s="36">
        <v>257</v>
      </c>
      <c r="D28" s="37"/>
      <c r="E28" s="36">
        <v>14</v>
      </c>
      <c r="F28" s="38">
        <f t="shared" si="4"/>
        <v>243</v>
      </c>
      <c r="G28" s="39">
        <f t="shared" si="0"/>
        <v>1735.7142857142858</v>
      </c>
      <c r="H28" s="36"/>
      <c r="I28" s="36"/>
      <c r="J28" s="38">
        <f t="shared" si="6"/>
        <v>0</v>
      </c>
      <c r="K28" s="39" t="e">
        <f t="shared" si="5"/>
        <v>#DIV/0!</v>
      </c>
      <c r="L28" s="68"/>
    </row>
    <row r="29" spans="1:12" s="5" customFormat="1" ht="17.25" customHeight="1">
      <c r="A29" s="34" t="s">
        <v>44</v>
      </c>
      <c r="B29" s="36"/>
      <c r="C29" s="36"/>
      <c r="D29" s="37"/>
      <c r="E29" s="36"/>
      <c r="F29" s="38"/>
      <c r="G29" s="39"/>
      <c r="H29" s="36"/>
      <c r="I29" s="69"/>
      <c r="J29" s="38"/>
      <c r="K29" s="39"/>
      <c r="L29" s="68"/>
    </row>
    <row r="30" spans="1:12" s="6" customFormat="1" ht="17.25" customHeight="1">
      <c r="A30" s="46" t="s">
        <v>45</v>
      </c>
      <c r="B30" s="45"/>
      <c r="C30" s="45">
        <f>C6+C21</f>
        <v>15996</v>
      </c>
      <c r="D30" s="31"/>
      <c r="E30" s="47">
        <f>E6+E21</f>
        <v>14295</v>
      </c>
      <c r="F30" s="32">
        <f>C30-E30</f>
        <v>1701</v>
      </c>
      <c r="G30" s="33">
        <f>F30/E30*100</f>
        <v>11.899265477439664</v>
      </c>
      <c r="H30" s="45">
        <f>H6+H21</f>
        <v>6121</v>
      </c>
      <c r="I30" s="70">
        <f>I6+I21</f>
        <v>5601</v>
      </c>
      <c r="J30" s="32">
        <f>H30-I30</f>
        <v>520</v>
      </c>
      <c r="K30" s="39">
        <f t="shared" si="5"/>
        <v>9.2840564184966965</v>
      </c>
      <c r="L30" s="68"/>
    </row>
    <row r="31" spans="1:12" ht="17.25" customHeight="1">
      <c r="A31" s="46" t="s">
        <v>46</v>
      </c>
      <c r="B31" s="45"/>
      <c r="C31" s="45">
        <v>3047</v>
      </c>
      <c r="D31" s="31"/>
      <c r="E31" s="45">
        <v>35706</v>
      </c>
      <c r="F31" s="32">
        <f>C31-E31</f>
        <v>-32659</v>
      </c>
      <c r="G31" s="33">
        <f>F31/E31*100</f>
        <v>-91.466420209488604</v>
      </c>
      <c r="H31" s="45">
        <v>1070</v>
      </c>
      <c r="I31" s="70">
        <v>35107</v>
      </c>
      <c r="J31" s="32">
        <f>H31-I31</f>
        <v>-34037</v>
      </c>
      <c r="K31" s="33">
        <f t="shared" si="5"/>
        <v>-96.952174779958412</v>
      </c>
      <c r="L31" s="68"/>
    </row>
    <row r="32" spans="1:12" ht="17.25" customHeight="1">
      <c r="A32" s="48" t="s">
        <v>47</v>
      </c>
      <c r="B32" s="36"/>
      <c r="C32" s="36">
        <v>2350</v>
      </c>
      <c r="D32" s="37"/>
      <c r="E32" s="36">
        <v>35091</v>
      </c>
      <c r="F32" s="38">
        <f>C32-E32</f>
        <v>-32741</v>
      </c>
      <c r="G32" s="39">
        <f>F32/E32*100</f>
        <v>-93.303126157704256</v>
      </c>
      <c r="H32" s="36">
        <v>503</v>
      </c>
      <c r="I32" s="69">
        <v>34601</v>
      </c>
      <c r="J32" s="38">
        <f>H32-I32</f>
        <v>-34098</v>
      </c>
      <c r="K32" s="39">
        <f t="shared" si="5"/>
        <v>-98.546284789456948</v>
      </c>
      <c r="L32" s="68"/>
    </row>
    <row r="33" spans="1:12" s="4" customFormat="1" ht="17.25" customHeight="1">
      <c r="A33" s="46" t="s">
        <v>48</v>
      </c>
      <c r="B33" s="45"/>
      <c r="C33" s="45">
        <v>20</v>
      </c>
      <c r="D33" s="31"/>
      <c r="E33" s="47"/>
      <c r="F33" s="32"/>
      <c r="G33" s="33"/>
      <c r="H33" s="45"/>
      <c r="I33" s="70"/>
      <c r="J33" s="38">
        <f>H33-I33</f>
        <v>0</v>
      </c>
      <c r="K33" s="39"/>
      <c r="L33" s="68"/>
    </row>
    <row r="34" spans="1:12" ht="17.25" customHeight="1">
      <c r="A34" s="50" t="s">
        <v>49</v>
      </c>
      <c r="B34" s="51"/>
      <c r="C34" s="51">
        <f>C30+C31+C33</f>
        <v>19063</v>
      </c>
      <c r="D34" s="52"/>
      <c r="E34" s="51">
        <f>E30+E31+E33</f>
        <v>50001</v>
      </c>
      <c r="F34" s="53">
        <f>C34-E34</f>
        <v>-30938</v>
      </c>
      <c r="G34" s="54">
        <f>F34/E34*100</f>
        <v>-61.874762504749903</v>
      </c>
      <c r="H34" s="51">
        <f>H30+H31+H33</f>
        <v>7191</v>
      </c>
      <c r="I34" s="71">
        <f>I30+I31+I33</f>
        <v>40708</v>
      </c>
      <c r="J34" s="72">
        <f>H34-I34</f>
        <v>-33517</v>
      </c>
      <c r="K34" s="54">
        <f t="shared" si="5"/>
        <v>-82.335167534636923</v>
      </c>
      <c r="L34" s="73"/>
    </row>
    <row r="35" spans="1:12">
      <c r="A35" s="139" t="s">
        <v>50</v>
      </c>
      <c r="B35" s="140"/>
      <c r="C35" s="140"/>
      <c r="D35" s="140"/>
      <c r="E35" s="140"/>
      <c r="L35" s="7" t="s">
        <v>51</v>
      </c>
    </row>
    <row r="44" spans="1:12">
      <c r="H44" s="55" t="s">
        <v>52</v>
      </c>
    </row>
  </sheetData>
  <mergeCells count="2">
    <mergeCell ref="A1:L1"/>
    <mergeCell ref="A35:E35"/>
  </mergeCells>
  <phoneticPr fontId="6" type="noConversion"/>
  <printOptions horizontalCentered="1"/>
  <pageMargins left="0.31496062992125984" right="0.35433070866141736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44"/>
  <sheetViews>
    <sheetView topLeftCell="A10" workbookViewId="0">
      <selection activeCell="H32" sqref="H32"/>
    </sheetView>
  </sheetViews>
  <sheetFormatPr defaultRowHeight="15.6"/>
  <cols>
    <col min="1" max="1" width="36.69921875" style="7" customWidth="1"/>
    <col min="2" max="2" width="12.19921875" style="7" customWidth="1"/>
    <col min="3" max="3" width="12.19921875" style="5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78" width="9" style="7" customWidth="1"/>
  </cols>
  <sheetData>
    <row r="1" spans="1:12" ht="32.25" customHeight="1">
      <c r="A1" s="138" t="s">
        <v>54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0.25" customHeight="1">
      <c r="A2" s="11">
        <v>44651</v>
      </c>
      <c r="B2" s="11"/>
      <c r="C2" s="12"/>
      <c r="D2" s="13"/>
      <c r="E2" s="12"/>
      <c r="F2" s="12"/>
      <c r="G2" s="12"/>
      <c r="H2" s="14"/>
      <c r="I2" s="56"/>
      <c r="J2" s="57"/>
      <c r="K2" s="58"/>
      <c r="L2" s="59" t="s">
        <v>1</v>
      </c>
    </row>
    <row r="3" spans="1:12" s="1" customFormat="1" ht="18.75" customHeight="1">
      <c r="A3" s="15"/>
      <c r="B3" s="16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6" t="s">
        <v>6</v>
      </c>
      <c r="K3" s="16" t="s">
        <v>6</v>
      </c>
      <c r="L3" s="61"/>
    </row>
    <row r="4" spans="1:12" s="2" customFormat="1" ht="18.75" customHeight="1">
      <c r="A4" s="20" t="s">
        <v>8</v>
      </c>
      <c r="B4" s="21" t="s">
        <v>9</v>
      </c>
      <c r="C4" s="22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pans="1:12" s="3" customFormat="1" ht="18.75" customHeight="1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4" t="s">
        <v>10</v>
      </c>
      <c r="J5" s="65" t="s">
        <v>19</v>
      </c>
      <c r="K5" s="65" t="s">
        <v>20</v>
      </c>
      <c r="L5" s="66"/>
    </row>
    <row r="6" spans="1:12" s="4" customFormat="1" ht="17.25" customHeight="1">
      <c r="A6" s="29" t="s">
        <v>21</v>
      </c>
      <c r="B6" s="30"/>
      <c r="C6" s="30">
        <f>SUM(C7:C20)</f>
        <v>15845</v>
      </c>
      <c r="D6" s="31"/>
      <c r="E6" s="30">
        <f>SUM(E7:E20)</f>
        <v>15584</v>
      </c>
      <c r="F6" s="32">
        <f>C6-E6</f>
        <v>261</v>
      </c>
      <c r="G6" s="33">
        <f>F6/E6*100</f>
        <v>1.6747946611909652</v>
      </c>
      <c r="H6" s="30">
        <f>SUM(H7:H20)</f>
        <v>5987</v>
      </c>
      <c r="I6" s="67">
        <f>SUM(I7:I20)</f>
        <v>5977</v>
      </c>
      <c r="J6" s="32">
        <f>H6-I6</f>
        <v>10</v>
      </c>
      <c r="K6" s="33">
        <f>J6/I6*100</f>
        <v>0.16730801405387319</v>
      </c>
      <c r="L6" s="68"/>
    </row>
    <row r="7" spans="1:12" ht="17.25" customHeight="1">
      <c r="A7" s="34" t="s">
        <v>22</v>
      </c>
      <c r="B7" s="35"/>
      <c r="C7" s="36">
        <v>4073</v>
      </c>
      <c r="D7" s="37"/>
      <c r="E7" s="36">
        <v>3791</v>
      </c>
      <c r="F7" s="38">
        <f>C7-E7</f>
        <v>282</v>
      </c>
      <c r="G7" s="39">
        <f t="shared" ref="G7:G28" si="0">F7/E7*100</f>
        <v>7.4386705354787654</v>
      </c>
      <c r="H7" s="36">
        <f>C7-'2022年2月'!C7</f>
        <v>858</v>
      </c>
      <c r="I7" s="36">
        <v>1227</v>
      </c>
      <c r="J7" s="38">
        <f>H7-I7</f>
        <v>-369</v>
      </c>
      <c r="K7" s="39">
        <f t="shared" ref="K7:K19" si="1">J7/I7*100</f>
        <v>-30.073349633251834</v>
      </c>
      <c r="L7" s="68"/>
    </row>
    <row r="8" spans="1:12" ht="17.25" customHeight="1">
      <c r="A8" s="34" t="s">
        <v>23</v>
      </c>
      <c r="B8" s="35"/>
      <c r="C8" s="36">
        <v>1346</v>
      </c>
      <c r="D8" s="37"/>
      <c r="E8" s="36">
        <v>2601</v>
      </c>
      <c r="F8" s="38">
        <f t="shared" ref="F8:F19" si="2">C8-E8</f>
        <v>-1255</v>
      </c>
      <c r="G8" s="39">
        <f t="shared" si="0"/>
        <v>-48.250672818146867</v>
      </c>
      <c r="H8" s="36">
        <f>C8-'2022年2月'!C8</f>
        <v>30</v>
      </c>
      <c r="I8" s="36">
        <v>3</v>
      </c>
      <c r="J8" s="38">
        <f t="shared" ref="J8:J19" si="3">H8-I8</f>
        <v>27</v>
      </c>
      <c r="K8" s="39">
        <f t="shared" si="1"/>
        <v>900</v>
      </c>
      <c r="L8" s="68"/>
    </row>
    <row r="9" spans="1:12" ht="17.25" customHeight="1">
      <c r="A9" s="34" t="s">
        <v>24</v>
      </c>
      <c r="B9" s="35"/>
      <c r="C9" s="36">
        <v>114</v>
      </c>
      <c r="D9" s="37"/>
      <c r="E9" s="36">
        <v>360</v>
      </c>
      <c r="F9" s="38">
        <f t="shared" si="2"/>
        <v>-246</v>
      </c>
      <c r="G9" s="39">
        <f t="shared" si="0"/>
        <v>-68.333333333333329</v>
      </c>
      <c r="H9" s="40">
        <f>C9-'2022年2月'!C9</f>
        <v>-110</v>
      </c>
      <c r="I9" s="36">
        <v>52</v>
      </c>
      <c r="J9" s="38">
        <f t="shared" si="3"/>
        <v>-162</v>
      </c>
      <c r="K9" s="39">
        <f t="shared" si="1"/>
        <v>-311.53846153846155</v>
      </c>
      <c r="L9" s="68"/>
    </row>
    <row r="10" spans="1:12" ht="17.25" customHeight="1">
      <c r="A10" s="34" t="s">
        <v>25</v>
      </c>
      <c r="B10" s="35"/>
      <c r="C10" s="36">
        <v>42</v>
      </c>
      <c r="D10" s="37"/>
      <c r="E10" s="36">
        <v>26</v>
      </c>
      <c r="F10" s="38">
        <f t="shared" si="2"/>
        <v>16</v>
      </c>
      <c r="G10" s="39">
        <f t="shared" si="0"/>
        <v>61.53846153846154</v>
      </c>
      <c r="H10" s="36">
        <f>C10-'2022年2月'!C10</f>
        <v>15</v>
      </c>
      <c r="I10" s="36">
        <v>8</v>
      </c>
      <c r="J10" s="38">
        <f t="shared" si="3"/>
        <v>7</v>
      </c>
      <c r="K10" s="39">
        <f t="shared" si="1"/>
        <v>87.5</v>
      </c>
      <c r="L10" s="68"/>
    </row>
    <row r="11" spans="1:12" ht="17.25" customHeight="1">
      <c r="A11" s="34" t="s">
        <v>26</v>
      </c>
      <c r="B11" s="35"/>
      <c r="C11" s="36">
        <v>1393</v>
      </c>
      <c r="D11" s="37"/>
      <c r="E11" s="36">
        <v>1427</v>
      </c>
      <c r="F11" s="38">
        <f t="shared" si="2"/>
        <v>-34</v>
      </c>
      <c r="G11" s="39">
        <f t="shared" si="0"/>
        <v>-2.3826208829712687</v>
      </c>
      <c r="H11" s="36">
        <f>C11-'2022年2月'!C11</f>
        <v>316</v>
      </c>
      <c r="I11" s="36">
        <v>439</v>
      </c>
      <c r="J11" s="38">
        <f t="shared" si="3"/>
        <v>-123</v>
      </c>
      <c r="K11" s="39">
        <f t="shared" si="1"/>
        <v>-28.018223234624145</v>
      </c>
      <c r="L11" s="68"/>
    </row>
    <row r="12" spans="1:12" ht="17.25" customHeight="1">
      <c r="A12" s="34" t="s">
        <v>27</v>
      </c>
      <c r="B12" s="35"/>
      <c r="C12" s="36">
        <v>1369</v>
      </c>
      <c r="D12" s="37"/>
      <c r="E12" s="36">
        <v>141</v>
      </c>
      <c r="F12" s="38">
        <f t="shared" si="2"/>
        <v>1228</v>
      </c>
      <c r="G12" s="39">
        <f t="shared" si="0"/>
        <v>870.92198581560285</v>
      </c>
      <c r="H12" s="36">
        <f>C12-'2022年2月'!C12</f>
        <v>809</v>
      </c>
      <c r="I12" s="36">
        <v>74</v>
      </c>
      <c r="J12" s="38">
        <f t="shared" si="3"/>
        <v>735</v>
      </c>
      <c r="K12" s="39">
        <f t="shared" si="1"/>
        <v>993.24324324324311</v>
      </c>
      <c r="L12" s="68"/>
    </row>
    <row r="13" spans="1:12" ht="17.25" customHeight="1">
      <c r="A13" s="41" t="s">
        <v>28</v>
      </c>
      <c r="B13" s="35"/>
      <c r="C13" s="36">
        <v>464</v>
      </c>
      <c r="D13" s="37"/>
      <c r="E13" s="36">
        <v>276</v>
      </c>
      <c r="F13" s="38">
        <f t="shared" si="2"/>
        <v>188</v>
      </c>
      <c r="G13" s="39">
        <f t="shared" si="0"/>
        <v>68.115942028985515</v>
      </c>
      <c r="H13" s="36">
        <f>C13-'2022年2月'!C13</f>
        <v>158</v>
      </c>
      <c r="I13" s="36">
        <v>61</v>
      </c>
      <c r="J13" s="38">
        <f t="shared" si="3"/>
        <v>97</v>
      </c>
      <c r="K13" s="39">
        <f t="shared" si="1"/>
        <v>159.01639344262296</v>
      </c>
      <c r="L13" s="68"/>
    </row>
    <row r="14" spans="1:12" ht="17.25" customHeight="1">
      <c r="A14" s="41" t="s">
        <v>29</v>
      </c>
      <c r="B14" s="35"/>
      <c r="C14" s="36">
        <v>432</v>
      </c>
      <c r="D14" s="37"/>
      <c r="E14" s="36">
        <v>117</v>
      </c>
      <c r="F14" s="38">
        <f t="shared" si="2"/>
        <v>315</v>
      </c>
      <c r="G14" s="39">
        <f t="shared" si="0"/>
        <v>269.23076923076923</v>
      </c>
      <c r="H14" s="36">
        <f>C14-'2022年2月'!C14</f>
        <v>225</v>
      </c>
      <c r="I14" s="36">
        <v>43</v>
      </c>
      <c r="J14" s="38">
        <f t="shared" si="3"/>
        <v>182</v>
      </c>
      <c r="K14" s="39">
        <f t="shared" si="1"/>
        <v>423.25581395348843</v>
      </c>
      <c r="L14" s="68"/>
    </row>
    <row r="15" spans="1:12" ht="17.25" customHeight="1">
      <c r="A15" s="34" t="s">
        <v>30</v>
      </c>
      <c r="B15" s="35"/>
      <c r="C15" s="36">
        <v>2928</v>
      </c>
      <c r="D15" s="37"/>
      <c r="E15" s="36">
        <v>1664</v>
      </c>
      <c r="F15" s="38">
        <f t="shared" si="2"/>
        <v>1264</v>
      </c>
      <c r="G15" s="39">
        <f t="shared" si="0"/>
        <v>75.961538461538453</v>
      </c>
      <c r="H15" s="36">
        <f>C15-'2022年2月'!C15</f>
        <v>1083</v>
      </c>
      <c r="I15" s="36">
        <v>849</v>
      </c>
      <c r="J15" s="38">
        <f t="shared" si="3"/>
        <v>234</v>
      </c>
      <c r="K15" s="39">
        <f t="shared" si="1"/>
        <v>27.561837455830389</v>
      </c>
      <c r="L15" s="68"/>
    </row>
    <row r="16" spans="1:12" ht="17.25" customHeight="1">
      <c r="A16" s="42" t="s">
        <v>31</v>
      </c>
      <c r="B16" s="35"/>
      <c r="C16" s="36">
        <v>434</v>
      </c>
      <c r="D16" s="37"/>
      <c r="E16" s="36">
        <v>379</v>
      </c>
      <c r="F16" s="38">
        <f t="shared" si="2"/>
        <v>55</v>
      </c>
      <c r="G16" s="39">
        <f t="shared" si="0"/>
        <v>14.511873350923482</v>
      </c>
      <c r="H16" s="36">
        <f>C16-'2022年2月'!C16</f>
        <v>95</v>
      </c>
      <c r="I16" s="36">
        <v>83</v>
      </c>
      <c r="J16" s="38">
        <f t="shared" si="3"/>
        <v>12</v>
      </c>
      <c r="K16" s="39">
        <f t="shared" si="1"/>
        <v>14.457831325301203</v>
      </c>
      <c r="L16" s="68"/>
    </row>
    <row r="17" spans="1:12" ht="17.25" customHeight="1">
      <c r="A17" s="42" t="s">
        <v>32</v>
      </c>
      <c r="B17" s="35"/>
      <c r="C17" s="36">
        <v>83</v>
      </c>
      <c r="D17" s="37"/>
      <c r="E17" s="43">
        <v>34</v>
      </c>
      <c r="F17" s="38">
        <f t="shared" si="2"/>
        <v>49</v>
      </c>
      <c r="G17" s="39">
        <f t="shared" si="0"/>
        <v>144.11764705882354</v>
      </c>
      <c r="H17" s="36">
        <f>C17-'2022年2月'!C17</f>
        <v>0</v>
      </c>
      <c r="I17" s="43">
        <v>3</v>
      </c>
      <c r="J17" s="38">
        <f t="shared" si="3"/>
        <v>-3</v>
      </c>
      <c r="K17" s="39">
        <f t="shared" si="1"/>
        <v>-100</v>
      </c>
      <c r="L17" s="68"/>
    </row>
    <row r="18" spans="1:12" ht="17.25" customHeight="1">
      <c r="A18" s="34" t="s">
        <v>33</v>
      </c>
      <c r="B18" s="35"/>
      <c r="C18" s="36">
        <v>1796</v>
      </c>
      <c r="D18" s="37"/>
      <c r="E18" s="36">
        <v>1648</v>
      </c>
      <c r="F18" s="38">
        <f t="shared" si="2"/>
        <v>148</v>
      </c>
      <c r="G18" s="39">
        <f t="shared" si="0"/>
        <v>8.9805825242718456</v>
      </c>
      <c r="H18" s="36">
        <f>C18-'2022年2月'!C18</f>
        <v>1796</v>
      </c>
      <c r="I18" s="36">
        <v>1144</v>
      </c>
      <c r="J18" s="38">
        <f t="shared" si="3"/>
        <v>652</v>
      </c>
      <c r="K18" s="39">
        <f t="shared" si="1"/>
        <v>56.993006993006986</v>
      </c>
      <c r="L18" s="68"/>
    </row>
    <row r="19" spans="1:12" ht="17.25" customHeight="1">
      <c r="A19" s="34" t="s">
        <v>34</v>
      </c>
      <c r="B19" s="35"/>
      <c r="C19" s="36">
        <v>1371</v>
      </c>
      <c r="D19" s="37"/>
      <c r="E19" s="36">
        <v>3120</v>
      </c>
      <c r="F19" s="38">
        <f t="shared" si="2"/>
        <v>-1749</v>
      </c>
      <c r="G19" s="39">
        <f t="shared" si="0"/>
        <v>-56.057692307692307</v>
      </c>
      <c r="H19" s="36">
        <f>C19-'2022年2月'!C19</f>
        <v>712</v>
      </c>
      <c r="I19" s="36">
        <v>1991</v>
      </c>
      <c r="J19" s="38">
        <f t="shared" si="3"/>
        <v>-1279</v>
      </c>
      <c r="K19" s="39">
        <f t="shared" si="1"/>
        <v>-64.239075841285782</v>
      </c>
      <c r="L19" s="68"/>
    </row>
    <row r="20" spans="1:12" ht="17.25" customHeight="1">
      <c r="A20" s="41" t="s">
        <v>35</v>
      </c>
      <c r="B20" s="35"/>
      <c r="C20" s="36"/>
      <c r="D20" s="37"/>
      <c r="E20" s="36"/>
      <c r="F20" s="38"/>
      <c r="G20" s="39"/>
      <c r="H20" s="36">
        <f>C20-'2022年2月'!C20</f>
        <v>0</v>
      </c>
      <c r="I20" s="69"/>
      <c r="J20" s="38"/>
      <c r="K20" s="39"/>
      <c r="L20" s="68"/>
    </row>
    <row r="21" spans="1:12" s="4" customFormat="1" ht="17.25" customHeight="1">
      <c r="A21" s="44" t="s">
        <v>36</v>
      </c>
      <c r="B21" s="45"/>
      <c r="C21" s="45">
        <f>SUM(C22:C29)</f>
        <v>13776</v>
      </c>
      <c r="D21" s="31"/>
      <c r="E21" s="45">
        <f>E22+E23+E24+E25+E26+E27+E28+E29</f>
        <v>9612</v>
      </c>
      <c r="F21" s="32">
        <f>C21-E21</f>
        <v>4164</v>
      </c>
      <c r="G21" s="33">
        <f t="shared" si="0"/>
        <v>43.320848938826465</v>
      </c>
      <c r="H21" s="45">
        <f>H22+H23+H24+H25+H26+H27+H28+H29</f>
        <v>7638</v>
      </c>
      <c r="I21" s="70">
        <f>I22+I23+I24+I25+I26+I27+I28+I29</f>
        <v>4924</v>
      </c>
      <c r="J21" s="32">
        <f>H21-I21</f>
        <v>2714</v>
      </c>
      <c r="K21" s="33">
        <f>J21/I21*100</f>
        <v>55.117790414297318</v>
      </c>
      <c r="L21" s="68"/>
    </row>
    <row r="22" spans="1:12" s="5" customFormat="1" ht="17.25" customHeight="1">
      <c r="A22" s="34" t="s">
        <v>37</v>
      </c>
      <c r="B22" s="36"/>
      <c r="C22" s="36">
        <v>995</v>
      </c>
      <c r="D22" s="37"/>
      <c r="E22" s="36">
        <v>947</v>
      </c>
      <c r="F22" s="38">
        <f t="shared" ref="F22:F28" si="4">C22-E22</f>
        <v>48</v>
      </c>
      <c r="G22" s="39">
        <f t="shared" si="0"/>
        <v>5.0686378035902857</v>
      </c>
      <c r="H22" s="36">
        <f>C22-'2022年2月'!C22</f>
        <v>217</v>
      </c>
      <c r="I22" s="36">
        <v>297</v>
      </c>
      <c r="J22" s="38">
        <f>H22-I22</f>
        <v>-80</v>
      </c>
      <c r="K22" s="39">
        <f t="shared" ref="K22:K34" si="5">J22/I22*100</f>
        <v>-26.936026936026934</v>
      </c>
      <c r="L22" s="68"/>
    </row>
    <row r="23" spans="1:12" s="5" customFormat="1" ht="17.25" customHeight="1">
      <c r="A23" s="34" t="s">
        <v>38</v>
      </c>
      <c r="B23" s="36"/>
      <c r="C23" s="36">
        <v>1363</v>
      </c>
      <c r="D23" s="37"/>
      <c r="E23" s="36">
        <v>3054</v>
      </c>
      <c r="F23" s="38">
        <f t="shared" si="4"/>
        <v>-1691</v>
      </c>
      <c r="G23" s="39">
        <f t="shared" si="0"/>
        <v>-55.370006548788474</v>
      </c>
      <c r="H23" s="36">
        <f>C23-'2022年2月'!C23</f>
        <v>209</v>
      </c>
      <c r="I23" s="36">
        <v>1581</v>
      </c>
      <c r="J23" s="38">
        <f t="shared" ref="J23:J28" si="6">H23-I23</f>
        <v>-1372</v>
      </c>
      <c r="K23" s="39">
        <f t="shared" si="5"/>
        <v>-86.780518659076535</v>
      </c>
      <c r="L23" s="68"/>
    </row>
    <row r="24" spans="1:12" s="5" customFormat="1" ht="17.25" customHeight="1">
      <c r="A24" s="34" t="s">
        <v>39</v>
      </c>
      <c r="B24" s="36"/>
      <c r="C24" s="36">
        <v>7741</v>
      </c>
      <c r="D24" s="37"/>
      <c r="E24" s="36">
        <v>1138</v>
      </c>
      <c r="F24" s="38">
        <f t="shared" si="4"/>
        <v>6603</v>
      </c>
      <c r="G24" s="39">
        <f t="shared" si="0"/>
        <v>580.2284710017575</v>
      </c>
      <c r="H24" s="36">
        <f>C24-'2022年2月'!C24</f>
        <v>6375</v>
      </c>
      <c r="I24" s="36">
        <v>564</v>
      </c>
      <c r="J24" s="38">
        <f t="shared" si="6"/>
        <v>5811</v>
      </c>
      <c r="K24" s="39">
        <f t="shared" si="5"/>
        <v>1030.3191489361702</v>
      </c>
      <c r="L24" s="68"/>
    </row>
    <row r="25" spans="1:12" s="5" customFormat="1" ht="17.25" customHeight="1">
      <c r="A25" s="34" t="s">
        <v>40</v>
      </c>
      <c r="B25" s="40"/>
      <c r="C25" s="40">
        <v>2605</v>
      </c>
      <c r="D25" s="37"/>
      <c r="E25" s="40">
        <v>3735</v>
      </c>
      <c r="F25" s="38">
        <f t="shared" si="4"/>
        <v>-1130</v>
      </c>
      <c r="G25" s="39">
        <f t="shared" si="0"/>
        <v>-30.254350736278447</v>
      </c>
      <c r="H25" s="40">
        <f>C25-'2022年2月'!C25</f>
        <v>227</v>
      </c>
      <c r="I25" s="40">
        <v>1758</v>
      </c>
      <c r="J25" s="38">
        <f t="shared" si="6"/>
        <v>-1531</v>
      </c>
      <c r="K25" s="39">
        <f t="shared" si="5"/>
        <v>-87.087599544937433</v>
      </c>
      <c r="L25" s="68"/>
    </row>
    <row r="26" spans="1:12" s="5" customFormat="1" ht="17.25" customHeight="1">
      <c r="A26" s="34" t="s">
        <v>41</v>
      </c>
      <c r="B26" s="40"/>
      <c r="C26" s="40">
        <v>106</v>
      </c>
      <c r="D26" s="37"/>
      <c r="E26" s="40">
        <v>378</v>
      </c>
      <c r="F26" s="38">
        <f t="shared" si="4"/>
        <v>-272</v>
      </c>
      <c r="G26" s="39">
        <f t="shared" si="0"/>
        <v>-71.957671957671948</v>
      </c>
      <c r="H26" s="40">
        <f>C26-'2022年2月'!C26</f>
        <v>106</v>
      </c>
      <c r="I26" s="40">
        <v>378</v>
      </c>
      <c r="J26" s="38">
        <f t="shared" si="6"/>
        <v>-272</v>
      </c>
      <c r="K26" s="39">
        <f t="shared" si="5"/>
        <v>-71.957671957671948</v>
      </c>
      <c r="L26" s="68"/>
    </row>
    <row r="27" spans="1:12" s="5" customFormat="1" ht="17.25" customHeight="1">
      <c r="A27" s="34" t="s">
        <v>42</v>
      </c>
      <c r="B27" s="40"/>
      <c r="C27" s="40">
        <v>603</v>
      </c>
      <c r="D27" s="37"/>
      <c r="E27" s="40">
        <v>360</v>
      </c>
      <c r="F27" s="38">
        <f t="shared" si="4"/>
        <v>243</v>
      </c>
      <c r="G27" s="39">
        <f t="shared" si="0"/>
        <v>67.5</v>
      </c>
      <c r="H27" s="40">
        <f>C27-'2022年2月'!C27</f>
        <v>398</v>
      </c>
      <c r="I27" s="40">
        <v>360</v>
      </c>
      <c r="J27" s="38">
        <f t="shared" si="6"/>
        <v>38</v>
      </c>
      <c r="K27" s="39">
        <f t="shared" si="5"/>
        <v>10.555555555555555</v>
      </c>
      <c r="L27" s="68"/>
    </row>
    <row r="28" spans="1:12" s="5" customFormat="1" ht="17.25" customHeight="1">
      <c r="A28" s="34" t="s">
        <v>43</v>
      </c>
      <c r="B28" s="36"/>
      <c r="C28" s="36">
        <v>363</v>
      </c>
      <c r="D28" s="37"/>
      <c r="E28" s="36"/>
      <c r="F28" s="38">
        <f t="shared" si="4"/>
        <v>363</v>
      </c>
      <c r="G28" s="39" t="e">
        <f t="shared" si="0"/>
        <v>#DIV/0!</v>
      </c>
      <c r="H28" s="36">
        <f>C28-'2022年2月'!C28</f>
        <v>106</v>
      </c>
      <c r="I28" s="40">
        <v>-14</v>
      </c>
      <c r="J28" s="38">
        <f t="shared" si="6"/>
        <v>120</v>
      </c>
      <c r="K28" s="39">
        <f t="shared" si="5"/>
        <v>-857.14285714285711</v>
      </c>
      <c r="L28" s="68"/>
    </row>
    <row r="29" spans="1:12" s="5" customFormat="1" ht="17.25" customHeight="1">
      <c r="A29" s="34" t="s">
        <v>44</v>
      </c>
      <c r="B29" s="36"/>
      <c r="C29" s="36"/>
      <c r="D29" s="37"/>
      <c r="E29" s="36"/>
      <c r="F29" s="38"/>
      <c r="G29" s="39"/>
      <c r="H29" s="36">
        <f>C29-'2022年2月'!C29</f>
        <v>0</v>
      </c>
      <c r="I29" s="69"/>
      <c r="J29" s="38"/>
      <c r="K29" s="39"/>
      <c r="L29" s="68"/>
    </row>
    <row r="30" spans="1:12" s="6" customFormat="1" ht="17.25" customHeight="1">
      <c r="A30" s="46" t="s">
        <v>45</v>
      </c>
      <c r="B30" s="45"/>
      <c r="C30" s="45">
        <f>C6+C21</f>
        <v>29621</v>
      </c>
      <c r="D30" s="31"/>
      <c r="E30" s="47">
        <f>E6+E21</f>
        <v>25196</v>
      </c>
      <c r="F30" s="32">
        <f>C30-E30</f>
        <v>4425</v>
      </c>
      <c r="G30" s="33">
        <f>F30/E30*100</f>
        <v>17.562311478012383</v>
      </c>
      <c r="H30" s="45">
        <f>H6+H21</f>
        <v>13625</v>
      </c>
      <c r="I30" s="70">
        <f>I6+I21</f>
        <v>10901</v>
      </c>
      <c r="J30" s="32">
        <f>H30-I30</f>
        <v>2724</v>
      </c>
      <c r="K30" s="39">
        <f t="shared" si="5"/>
        <v>24.988533162095219</v>
      </c>
      <c r="L30" s="68"/>
    </row>
    <row r="31" spans="1:12" ht="17.25" customHeight="1">
      <c r="A31" s="46" t="s">
        <v>46</v>
      </c>
      <c r="B31" s="45"/>
      <c r="C31" s="45">
        <v>4329</v>
      </c>
      <c r="D31" s="31"/>
      <c r="E31" s="45">
        <v>52250</v>
      </c>
      <c r="F31" s="32">
        <f>C31-E31</f>
        <v>-47921</v>
      </c>
      <c r="G31" s="33">
        <f>F31/E31*100</f>
        <v>-91.714832535885165</v>
      </c>
      <c r="H31" s="45">
        <f>C31-'2022年2月'!C31</f>
        <v>1282</v>
      </c>
      <c r="I31" s="70">
        <v>16544</v>
      </c>
      <c r="J31" s="32">
        <f>H31-I31</f>
        <v>-15262</v>
      </c>
      <c r="K31" s="33">
        <f t="shared" si="5"/>
        <v>-92.250967117988395</v>
      </c>
      <c r="L31" s="68"/>
    </row>
    <row r="32" spans="1:12" ht="17.25" customHeight="1">
      <c r="A32" s="48" t="s">
        <v>47</v>
      </c>
      <c r="B32" s="36"/>
      <c r="C32" s="36">
        <v>3537</v>
      </c>
      <c r="D32" s="37"/>
      <c r="E32" s="36">
        <v>51571</v>
      </c>
      <c r="F32" s="38">
        <f>C32-E32</f>
        <v>-48034</v>
      </c>
      <c r="G32" s="39">
        <f>F32/E32*100</f>
        <v>-93.14149425064474</v>
      </c>
      <c r="H32" s="36">
        <f>C32-'2022年2月'!C32</f>
        <v>1187</v>
      </c>
      <c r="I32" s="69">
        <v>16480</v>
      </c>
      <c r="J32" s="38">
        <f>H32-I32</f>
        <v>-15293</v>
      </c>
      <c r="K32" s="39">
        <f t="shared" si="5"/>
        <v>-92.797330097087382</v>
      </c>
      <c r="L32" s="68"/>
    </row>
    <row r="33" spans="1:12" s="4" customFormat="1" ht="17.25" customHeight="1">
      <c r="A33" s="46" t="s">
        <v>48</v>
      </c>
      <c r="B33" s="45"/>
      <c r="C33" s="45">
        <v>19</v>
      </c>
      <c r="D33" s="31"/>
      <c r="E33" s="47"/>
      <c r="F33" s="32"/>
      <c r="G33" s="33"/>
      <c r="H33" s="49">
        <f>C33-'2022年2月'!C33</f>
        <v>-1</v>
      </c>
      <c r="I33" s="70"/>
      <c r="J33" s="38">
        <f>H33-I33</f>
        <v>-1</v>
      </c>
      <c r="K33" s="39"/>
      <c r="L33" s="68"/>
    </row>
    <row r="34" spans="1:12" ht="17.25" customHeight="1">
      <c r="A34" s="50" t="s">
        <v>49</v>
      </c>
      <c r="B34" s="51"/>
      <c r="C34" s="51">
        <f>C30+C31+C33</f>
        <v>33969</v>
      </c>
      <c r="D34" s="52"/>
      <c r="E34" s="51">
        <f>E30+E31+E33</f>
        <v>77446</v>
      </c>
      <c r="F34" s="53">
        <f>C34-E34</f>
        <v>-43477</v>
      </c>
      <c r="G34" s="54">
        <f>F34/E34*100</f>
        <v>-56.138470676342223</v>
      </c>
      <c r="H34" s="51">
        <f>H30+H31+H33</f>
        <v>14906</v>
      </c>
      <c r="I34" s="71">
        <f>I30+I31+I33</f>
        <v>27445</v>
      </c>
      <c r="J34" s="72">
        <f>H34-I34</f>
        <v>-12539</v>
      </c>
      <c r="K34" s="54">
        <f t="shared" si="5"/>
        <v>-45.687739114592823</v>
      </c>
      <c r="L34" s="73"/>
    </row>
    <row r="35" spans="1:12">
      <c r="A35" s="139" t="s">
        <v>50</v>
      </c>
      <c r="B35" s="140"/>
      <c r="C35" s="140"/>
      <c r="D35" s="140"/>
      <c r="E35" s="140"/>
      <c r="L35" s="7" t="s">
        <v>51</v>
      </c>
    </row>
    <row r="44" spans="1:12">
      <c r="H44" s="55" t="s">
        <v>52</v>
      </c>
    </row>
  </sheetData>
  <mergeCells count="2">
    <mergeCell ref="A1:L1"/>
    <mergeCell ref="A35:E35"/>
  </mergeCells>
  <phoneticPr fontId="6" type="noConversion"/>
  <printOptions horizontalCentered="1"/>
  <pageMargins left="0.31496062992125984" right="0.35433070866141736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44"/>
  <sheetViews>
    <sheetView workbookViewId="0">
      <selection activeCell="C6" sqref="C6:C34"/>
    </sheetView>
  </sheetViews>
  <sheetFormatPr defaultRowHeight="15.6"/>
  <cols>
    <col min="1" max="1" width="36.69921875" style="7" customWidth="1"/>
    <col min="2" max="2" width="12.19921875" style="7" customWidth="1"/>
    <col min="3" max="3" width="12.19921875" style="5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78" width="9" style="7" customWidth="1"/>
  </cols>
  <sheetData>
    <row r="1" spans="1:12" ht="32.25" customHeight="1">
      <c r="A1" s="138" t="s">
        <v>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0.25" customHeight="1" thickBot="1">
      <c r="A2" s="11">
        <v>44681</v>
      </c>
      <c r="B2" s="11"/>
      <c r="C2" s="12"/>
      <c r="D2" s="13"/>
      <c r="E2" s="12"/>
      <c r="F2" s="12"/>
      <c r="G2" s="12"/>
      <c r="H2" s="14"/>
      <c r="I2" s="56"/>
      <c r="J2" s="57"/>
      <c r="K2" s="58"/>
      <c r="L2" s="59" t="s">
        <v>1</v>
      </c>
    </row>
    <row r="3" spans="1:12" s="1" customFormat="1" ht="18.75" customHeight="1">
      <c r="A3" s="15"/>
      <c r="B3" s="16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6" t="s">
        <v>6</v>
      </c>
      <c r="K3" s="16" t="s">
        <v>6</v>
      </c>
      <c r="L3" s="61"/>
    </row>
    <row r="4" spans="1:12" s="2" customFormat="1" ht="18.75" customHeight="1">
      <c r="A4" s="20" t="s">
        <v>8</v>
      </c>
      <c r="B4" s="21" t="s">
        <v>9</v>
      </c>
      <c r="C4" s="22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pans="1:12" s="3" customFormat="1" ht="18.75" customHeight="1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4" t="s">
        <v>10</v>
      </c>
      <c r="J5" s="65" t="s">
        <v>19</v>
      </c>
      <c r="K5" s="65" t="s">
        <v>20</v>
      </c>
      <c r="L5" s="66"/>
    </row>
    <row r="6" spans="1:12" s="4" customFormat="1" ht="17.25" customHeight="1">
      <c r="A6" s="29" t="s">
        <v>21</v>
      </c>
      <c r="B6" s="30"/>
      <c r="C6" s="30">
        <f>SUM(C7:C20)</f>
        <v>19344</v>
      </c>
      <c r="D6" s="31"/>
      <c r="E6" s="30">
        <f>SUM(E7:E20)</f>
        <v>19929</v>
      </c>
      <c r="F6" s="32">
        <f>C6-E6</f>
        <v>-585</v>
      </c>
      <c r="G6" s="33">
        <f>F6/E6*100</f>
        <v>-2.9354207436399218</v>
      </c>
      <c r="H6" s="30">
        <f>SUM(H7:H20)</f>
        <v>3499</v>
      </c>
      <c r="I6" s="67">
        <f>SUM(I7:I20)</f>
        <v>4345</v>
      </c>
      <c r="J6" s="32">
        <f>H6-I6</f>
        <v>-846</v>
      </c>
      <c r="K6" s="33">
        <f>J6/I6*100</f>
        <v>-19.47065592635213</v>
      </c>
      <c r="L6" s="68"/>
    </row>
    <row r="7" spans="1:12" ht="17.25" customHeight="1">
      <c r="A7" s="34" t="s">
        <v>22</v>
      </c>
      <c r="B7" s="35"/>
      <c r="C7" s="36">
        <v>5255</v>
      </c>
      <c r="D7" s="37"/>
      <c r="E7" s="36">
        <v>4973</v>
      </c>
      <c r="F7" s="38">
        <f>C7-E7</f>
        <v>282</v>
      </c>
      <c r="G7" s="39">
        <f t="shared" ref="G7:G28" si="0">F7/E7*100</f>
        <v>5.6706213553187208</v>
      </c>
      <c r="H7" s="36">
        <v>1182</v>
      </c>
      <c r="I7" s="36">
        <v>1182</v>
      </c>
      <c r="J7" s="38">
        <f>H7-I7</f>
        <v>0</v>
      </c>
      <c r="K7" s="39">
        <f t="shared" ref="K7:K19" si="1">J7/I7*100</f>
        <v>0</v>
      </c>
      <c r="L7" s="68"/>
    </row>
    <row r="8" spans="1:12" ht="17.25" customHeight="1">
      <c r="A8" s="34" t="s">
        <v>23</v>
      </c>
      <c r="B8" s="35"/>
      <c r="C8" s="36">
        <v>2109</v>
      </c>
      <c r="D8" s="37"/>
      <c r="E8" s="36">
        <v>3800</v>
      </c>
      <c r="F8" s="38">
        <f t="shared" ref="F8:F19" si="2">C8-E8</f>
        <v>-1691</v>
      </c>
      <c r="G8" s="39">
        <f t="shared" si="0"/>
        <v>-44.5</v>
      </c>
      <c r="H8" s="36">
        <v>763</v>
      </c>
      <c r="I8" s="36">
        <v>1199</v>
      </c>
      <c r="J8" s="38">
        <f t="shared" ref="J8:J19" si="3">H8-I8</f>
        <v>-436</v>
      </c>
      <c r="K8" s="39">
        <f t="shared" si="1"/>
        <v>-36.363636363636367</v>
      </c>
      <c r="L8" s="68"/>
    </row>
    <row r="9" spans="1:12" ht="17.25" customHeight="1">
      <c r="A9" s="34" t="s">
        <v>24</v>
      </c>
      <c r="B9" s="35"/>
      <c r="C9" s="36">
        <v>143</v>
      </c>
      <c r="D9" s="37"/>
      <c r="E9" s="36">
        <v>447</v>
      </c>
      <c r="F9" s="38">
        <f t="shared" si="2"/>
        <v>-304</v>
      </c>
      <c r="G9" s="39">
        <f t="shared" si="0"/>
        <v>-68.008948545861301</v>
      </c>
      <c r="H9" s="40">
        <v>29</v>
      </c>
      <c r="I9" s="36">
        <v>87</v>
      </c>
      <c r="J9" s="38">
        <f t="shared" si="3"/>
        <v>-58</v>
      </c>
      <c r="K9" s="39">
        <f t="shared" si="1"/>
        <v>-66.666666666666657</v>
      </c>
      <c r="L9" s="68"/>
    </row>
    <row r="10" spans="1:12" ht="17.25" customHeight="1">
      <c r="A10" s="34" t="s">
        <v>25</v>
      </c>
      <c r="B10" s="35"/>
      <c r="C10" s="36">
        <v>44</v>
      </c>
      <c r="D10" s="37"/>
      <c r="E10" s="36">
        <v>46</v>
      </c>
      <c r="F10" s="38">
        <f t="shared" si="2"/>
        <v>-2</v>
      </c>
      <c r="G10" s="39">
        <f t="shared" si="0"/>
        <v>-4.3478260869565215</v>
      </c>
      <c r="H10" s="36">
        <v>2</v>
      </c>
      <c r="I10" s="36">
        <v>20</v>
      </c>
      <c r="J10" s="38">
        <f t="shared" si="3"/>
        <v>-18</v>
      </c>
      <c r="K10" s="39">
        <f t="shared" si="1"/>
        <v>-90</v>
      </c>
      <c r="L10" s="68"/>
    </row>
    <row r="11" spans="1:12" ht="17.25" customHeight="1">
      <c r="A11" s="34" t="s">
        <v>26</v>
      </c>
      <c r="B11" s="35"/>
      <c r="C11" s="36">
        <v>1768</v>
      </c>
      <c r="D11" s="37"/>
      <c r="E11" s="36">
        <v>1852</v>
      </c>
      <c r="F11" s="38">
        <f t="shared" si="2"/>
        <v>-84</v>
      </c>
      <c r="G11" s="39">
        <f t="shared" si="0"/>
        <v>-4.5356371490280782</v>
      </c>
      <c r="H11" s="36">
        <v>375</v>
      </c>
      <c r="I11" s="36">
        <v>425</v>
      </c>
      <c r="J11" s="38">
        <f t="shared" si="3"/>
        <v>-50</v>
      </c>
      <c r="K11" s="39">
        <f t="shared" si="1"/>
        <v>-11.76470588235294</v>
      </c>
      <c r="L11" s="68"/>
    </row>
    <row r="12" spans="1:12" ht="17.25" customHeight="1">
      <c r="A12" s="34" t="s">
        <v>27</v>
      </c>
      <c r="B12" s="35"/>
      <c r="C12" s="36">
        <v>1428</v>
      </c>
      <c r="D12" s="37"/>
      <c r="E12" s="36">
        <v>178</v>
      </c>
      <c r="F12" s="38">
        <f t="shared" si="2"/>
        <v>1250</v>
      </c>
      <c r="G12" s="39">
        <f t="shared" si="0"/>
        <v>702.24719101123594</v>
      </c>
      <c r="H12" s="36">
        <v>59</v>
      </c>
      <c r="I12" s="36">
        <v>37</v>
      </c>
      <c r="J12" s="38">
        <f t="shared" si="3"/>
        <v>22</v>
      </c>
      <c r="K12" s="39">
        <f t="shared" si="1"/>
        <v>59.45945945945946</v>
      </c>
      <c r="L12" s="68"/>
    </row>
    <row r="13" spans="1:12" ht="17.25" customHeight="1">
      <c r="A13" s="41" t="s">
        <v>28</v>
      </c>
      <c r="B13" s="35"/>
      <c r="C13" s="36">
        <v>562</v>
      </c>
      <c r="D13" s="37"/>
      <c r="E13" s="36">
        <v>392</v>
      </c>
      <c r="F13" s="38">
        <f t="shared" si="2"/>
        <v>170</v>
      </c>
      <c r="G13" s="39">
        <f t="shared" si="0"/>
        <v>43.367346938775512</v>
      </c>
      <c r="H13" s="36">
        <v>98</v>
      </c>
      <c r="I13" s="36">
        <v>116</v>
      </c>
      <c r="J13" s="38">
        <f t="shared" si="3"/>
        <v>-18</v>
      </c>
      <c r="K13" s="39">
        <f t="shared" si="1"/>
        <v>-15.517241379310345</v>
      </c>
      <c r="L13" s="68"/>
    </row>
    <row r="14" spans="1:12" ht="17.25" customHeight="1">
      <c r="A14" s="41" t="s">
        <v>29</v>
      </c>
      <c r="B14" s="35"/>
      <c r="C14" s="36">
        <v>456</v>
      </c>
      <c r="D14" s="37"/>
      <c r="E14" s="36">
        <v>142</v>
      </c>
      <c r="F14" s="38">
        <f t="shared" si="2"/>
        <v>314</v>
      </c>
      <c r="G14" s="39">
        <f t="shared" si="0"/>
        <v>221.12676056338029</v>
      </c>
      <c r="H14" s="36">
        <v>24</v>
      </c>
      <c r="I14" s="36">
        <v>25</v>
      </c>
      <c r="J14" s="38">
        <f t="shared" si="3"/>
        <v>-1</v>
      </c>
      <c r="K14" s="39">
        <f t="shared" si="1"/>
        <v>-4</v>
      </c>
      <c r="L14" s="68"/>
    </row>
    <row r="15" spans="1:12" ht="17.25" customHeight="1">
      <c r="A15" s="34" t="s">
        <v>30</v>
      </c>
      <c r="B15" s="35"/>
      <c r="C15" s="36">
        <v>3093</v>
      </c>
      <c r="D15" s="37"/>
      <c r="E15" s="36">
        <v>2168</v>
      </c>
      <c r="F15" s="38">
        <f t="shared" si="2"/>
        <v>925</v>
      </c>
      <c r="G15" s="39">
        <f t="shared" si="0"/>
        <v>42.666051660516608</v>
      </c>
      <c r="H15" s="36">
        <v>165</v>
      </c>
      <c r="I15" s="36">
        <v>504</v>
      </c>
      <c r="J15" s="38">
        <f t="shared" si="3"/>
        <v>-339</v>
      </c>
      <c r="K15" s="39">
        <f t="shared" si="1"/>
        <v>-67.261904761904773</v>
      </c>
      <c r="L15" s="68"/>
    </row>
    <row r="16" spans="1:12" ht="17.25" customHeight="1">
      <c r="A16" s="42" t="s">
        <v>31</v>
      </c>
      <c r="B16" s="35"/>
      <c r="C16" s="36">
        <v>584</v>
      </c>
      <c r="D16" s="37"/>
      <c r="E16" s="36">
        <v>504</v>
      </c>
      <c r="F16" s="38">
        <f t="shared" si="2"/>
        <v>80</v>
      </c>
      <c r="G16" s="39">
        <f t="shared" si="0"/>
        <v>15.873015873015872</v>
      </c>
      <c r="H16" s="36">
        <v>150</v>
      </c>
      <c r="I16" s="36">
        <v>125</v>
      </c>
      <c r="J16" s="38">
        <f t="shared" si="3"/>
        <v>25</v>
      </c>
      <c r="K16" s="39">
        <f t="shared" si="1"/>
        <v>20</v>
      </c>
      <c r="L16" s="68"/>
    </row>
    <row r="17" spans="1:12" ht="17.25" customHeight="1">
      <c r="A17" s="42" t="s">
        <v>32</v>
      </c>
      <c r="B17" s="35"/>
      <c r="C17" s="36">
        <v>128</v>
      </c>
      <c r="D17" s="37"/>
      <c r="E17" s="43">
        <v>64</v>
      </c>
      <c r="F17" s="38">
        <f t="shared" si="2"/>
        <v>64</v>
      </c>
      <c r="G17" s="39">
        <f t="shared" si="0"/>
        <v>100</v>
      </c>
      <c r="H17" s="36">
        <f>C17-'2022年2月'!C17</f>
        <v>45</v>
      </c>
      <c r="I17" s="43">
        <v>30</v>
      </c>
      <c r="J17" s="38">
        <f t="shared" si="3"/>
        <v>15</v>
      </c>
      <c r="K17" s="39">
        <f t="shared" si="1"/>
        <v>50</v>
      </c>
      <c r="L17" s="68"/>
    </row>
    <row r="18" spans="1:12" ht="17.25" customHeight="1">
      <c r="A18" s="34" t="s">
        <v>33</v>
      </c>
      <c r="B18" s="35"/>
      <c r="C18" s="36">
        <v>1796</v>
      </c>
      <c r="D18" s="37"/>
      <c r="E18" s="36">
        <v>1666</v>
      </c>
      <c r="F18" s="38">
        <f t="shared" si="2"/>
        <v>130</v>
      </c>
      <c r="G18" s="39">
        <f t="shared" si="0"/>
        <v>7.8031212484993988</v>
      </c>
      <c r="H18" s="36">
        <v>0</v>
      </c>
      <c r="I18" s="36">
        <v>18</v>
      </c>
      <c r="J18" s="38">
        <f t="shared" si="3"/>
        <v>-18</v>
      </c>
      <c r="K18" s="39">
        <f t="shared" si="1"/>
        <v>-100</v>
      </c>
      <c r="L18" s="68"/>
    </row>
    <row r="19" spans="1:12" ht="17.25" customHeight="1">
      <c r="A19" s="34" t="s">
        <v>34</v>
      </c>
      <c r="B19" s="35"/>
      <c r="C19" s="36">
        <v>1978</v>
      </c>
      <c r="D19" s="37"/>
      <c r="E19" s="36">
        <v>3696</v>
      </c>
      <c r="F19" s="38">
        <f t="shared" si="2"/>
        <v>-1718</v>
      </c>
      <c r="G19" s="39">
        <f t="shared" si="0"/>
        <v>-46.48268398268398</v>
      </c>
      <c r="H19" s="36">
        <v>607</v>
      </c>
      <c r="I19" s="36">
        <v>576</v>
      </c>
      <c r="J19" s="38">
        <f t="shared" si="3"/>
        <v>31</v>
      </c>
      <c r="K19" s="39">
        <f t="shared" si="1"/>
        <v>5.3819444444444446</v>
      </c>
      <c r="L19" s="68"/>
    </row>
    <row r="20" spans="1:12" ht="17.25" customHeight="1">
      <c r="A20" s="41" t="s">
        <v>35</v>
      </c>
      <c r="B20" s="35"/>
      <c r="C20" s="36"/>
      <c r="D20" s="37"/>
      <c r="E20" s="36">
        <v>1</v>
      </c>
      <c r="F20" s="38"/>
      <c r="G20" s="39"/>
      <c r="H20" s="36">
        <f>C20-'2022年2月'!C20</f>
        <v>0</v>
      </c>
      <c r="I20" s="69">
        <v>1</v>
      </c>
      <c r="J20" s="38"/>
      <c r="K20" s="39"/>
      <c r="L20" s="68"/>
    </row>
    <row r="21" spans="1:12" s="4" customFormat="1" ht="17.25" customHeight="1">
      <c r="A21" s="44" t="s">
        <v>36</v>
      </c>
      <c r="B21" s="45"/>
      <c r="C21" s="45">
        <f>SUM(C22:C29)</f>
        <v>16896</v>
      </c>
      <c r="D21" s="31"/>
      <c r="E21" s="45">
        <f>E22+E23+E24+E25+E26+E27+E28+E29</f>
        <v>12004</v>
      </c>
      <c r="F21" s="32">
        <f>C21-E21</f>
        <v>4892</v>
      </c>
      <c r="G21" s="33">
        <f t="shared" si="0"/>
        <v>40.753082305898033</v>
      </c>
      <c r="H21" s="45">
        <f>H22+H23+H24+H25+H26+H27+H28+H29</f>
        <v>3120</v>
      </c>
      <c r="I21" s="70">
        <f>I22+I23+I24+I25+I26+I27+I28+I29</f>
        <v>2392</v>
      </c>
      <c r="J21" s="32">
        <f>H21-I21</f>
        <v>728</v>
      </c>
      <c r="K21" s="33">
        <f>J21/I21*100</f>
        <v>30.434782608695656</v>
      </c>
      <c r="L21" s="68"/>
    </row>
    <row r="22" spans="1:12" s="5" customFormat="1" ht="17.25" customHeight="1">
      <c r="A22" s="34" t="s">
        <v>37</v>
      </c>
      <c r="B22" s="36"/>
      <c r="C22" s="36">
        <v>1251</v>
      </c>
      <c r="D22" s="37"/>
      <c r="E22" s="36">
        <v>1228</v>
      </c>
      <c r="F22" s="38">
        <f t="shared" ref="F22:F28" si="4">C22-E22</f>
        <v>23</v>
      </c>
      <c r="G22" s="39">
        <f t="shared" si="0"/>
        <v>1.8729641693811077</v>
      </c>
      <c r="H22" s="36">
        <v>256</v>
      </c>
      <c r="I22" s="36">
        <v>281</v>
      </c>
      <c r="J22" s="38">
        <f>H22-I22</f>
        <v>-25</v>
      </c>
      <c r="K22" s="39">
        <f t="shared" ref="K22:K34" si="5">J22/I22*100</f>
        <v>-8.8967971530249113</v>
      </c>
      <c r="L22" s="68"/>
    </row>
    <row r="23" spans="1:12" s="5" customFormat="1" ht="17.25" customHeight="1">
      <c r="A23" s="34" t="s">
        <v>38</v>
      </c>
      <c r="B23" s="36"/>
      <c r="C23" s="36">
        <v>1488</v>
      </c>
      <c r="D23" s="37"/>
      <c r="E23" s="36">
        <v>4989</v>
      </c>
      <c r="F23" s="38">
        <f t="shared" si="4"/>
        <v>-3501</v>
      </c>
      <c r="G23" s="39">
        <f t="shared" si="0"/>
        <v>-70.174383644016842</v>
      </c>
      <c r="H23" s="36">
        <v>125</v>
      </c>
      <c r="I23" s="36">
        <v>1935</v>
      </c>
      <c r="J23" s="38">
        <f t="shared" ref="J23:J28" si="6">H23-I23</f>
        <v>-1810</v>
      </c>
      <c r="K23" s="39">
        <f t="shared" si="5"/>
        <v>-93.540051679586568</v>
      </c>
      <c r="L23" s="68"/>
    </row>
    <row r="24" spans="1:12" s="5" customFormat="1" ht="17.25" customHeight="1">
      <c r="A24" s="34" t="s">
        <v>39</v>
      </c>
      <c r="B24" s="36"/>
      <c r="C24" s="36">
        <v>9227</v>
      </c>
      <c r="D24" s="37"/>
      <c r="E24" s="36">
        <v>1193</v>
      </c>
      <c r="F24" s="38">
        <f t="shared" si="4"/>
        <v>8034</v>
      </c>
      <c r="G24" s="39">
        <f t="shared" si="0"/>
        <v>673.42833193629508</v>
      </c>
      <c r="H24" s="36">
        <v>1486</v>
      </c>
      <c r="I24" s="36">
        <v>55</v>
      </c>
      <c r="J24" s="38">
        <f t="shared" si="6"/>
        <v>1431</v>
      </c>
      <c r="K24" s="39">
        <f t="shared" si="5"/>
        <v>2601.818181818182</v>
      </c>
      <c r="L24" s="68"/>
    </row>
    <row r="25" spans="1:12" s="5" customFormat="1" ht="17.25" customHeight="1">
      <c r="A25" s="34" t="s">
        <v>40</v>
      </c>
      <c r="B25" s="40"/>
      <c r="C25" s="40">
        <v>2608</v>
      </c>
      <c r="D25" s="37"/>
      <c r="E25" s="40">
        <v>3809</v>
      </c>
      <c r="F25" s="38">
        <f t="shared" si="4"/>
        <v>-1201</v>
      </c>
      <c r="G25" s="39">
        <f t="shared" si="0"/>
        <v>-31.53058545550013</v>
      </c>
      <c r="H25" s="40">
        <v>3</v>
      </c>
      <c r="I25" s="40">
        <v>74</v>
      </c>
      <c r="J25" s="38">
        <f t="shared" si="6"/>
        <v>-71</v>
      </c>
      <c r="K25" s="39">
        <f t="shared" si="5"/>
        <v>-95.945945945945937</v>
      </c>
      <c r="L25" s="68"/>
    </row>
    <row r="26" spans="1:12" s="5" customFormat="1" ht="17.25" customHeight="1">
      <c r="A26" s="34" t="s">
        <v>41</v>
      </c>
      <c r="B26" s="40"/>
      <c r="C26" s="40">
        <v>106</v>
      </c>
      <c r="D26" s="37"/>
      <c r="E26" s="40"/>
      <c r="F26" s="38">
        <f t="shared" si="4"/>
        <v>106</v>
      </c>
      <c r="G26" s="39" t="e">
        <f t="shared" si="0"/>
        <v>#DIV/0!</v>
      </c>
      <c r="H26" s="40">
        <v>0</v>
      </c>
      <c r="I26" s="40"/>
      <c r="J26" s="38">
        <f t="shared" si="6"/>
        <v>0</v>
      </c>
      <c r="K26" s="39" t="e">
        <f t="shared" si="5"/>
        <v>#DIV/0!</v>
      </c>
      <c r="L26" s="68"/>
    </row>
    <row r="27" spans="1:12" s="5" customFormat="1" ht="17.25" customHeight="1">
      <c r="A27" s="34" t="s">
        <v>42</v>
      </c>
      <c r="B27" s="40"/>
      <c r="C27" s="40">
        <v>603</v>
      </c>
      <c r="D27" s="37"/>
      <c r="E27" s="40">
        <v>360</v>
      </c>
      <c r="F27" s="38">
        <f t="shared" si="4"/>
        <v>243</v>
      </c>
      <c r="G27" s="39">
        <f t="shared" si="0"/>
        <v>67.5</v>
      </c>
      <c r="H27" s="40">
        <v>0</v>
      </c>
      <c r="I27" s="40"/>
      <c r="J27" s="38">
        <f t="shared" si="6"/>
        <v>0</v>
      </c>
      <c r="K27" s="39" t="e">
        <f t="shared" si="5"/>
        <v>#DIV/0!</v>
      </c>
      <c r="L27" s="68"/>
    </row>
    <row r="28" spans="1:12" s="5" customFormat="1" ht="17.25" customHeight="1">
      <c r="A28" s="34" t="s">
        <v>43</v>
      </c>
      <c r="B28" s="36"/>
      <c r="C28" s="36">
        <v>1613</v>
      </c>
      <c r="D28" s="37"/>
      <c r="E28" s="36">
        <v>425</v>
      </c>
      <c r="F28" s="38">
        <f t="shared" si="4"/>
        <v>1188</v>
      </c>
      <c r="G28" s="39">
        <f t="shared" si="0"/>
        <v>279.52941176470591</v>
      </c>
      <c r="H28" s="36">
        <v>1250</v>
      </c>
      <c r="I28" s="40">
        <v>47</v>
      </c>
      <c r="J28" s="38">
        <f t="shared" si="6"/>
        <v>1203</v>
      </c>
      <c r="K28" s="39">
        <f t="shared" si="5"/>
        <v>2559.5744680851062</v>
      </c>
      <c r="L28" s="68"/>
    </row>
    <row r="29" spans="1:12" s="5" customFormat="1" ht="17.25" customHeight="1">
      <c r="A29" s="34" t="s">
        <v>44</v>
      </c>
      <c r="B29" s="36"/>
      <c r="C29" s="36"/>
      <c r="D29" s="37"/>
      <c r="E29" s="36"/>
      <c r="F29" s="38"/>
      <c r="G29" s="39"/>
      <c r="H29" s="36">
        <f>C29-'2022年2月'!C29</f>
        <v>0</v>
      </c>
      <c r="I29" s="69"/>
      <c r="J29" s="38"/>
      <c r="K29" s="39"/>
      <c r="L29" s="68"/>
    </row>
    <row r="30" spans="1:12" s="6" customFormat="1" ht="17.25" customHeight="1">
      <c r="A30" s="46" t="s">
        <v>45</v>
      </c>
      <c r="B30" s="45"/>
      <c r="C30" s="45">
        <f>C6+C21</f>
        <v>36240</v>
      </c>
      <c r="D30" s="31"/>
      <c r="E30" s="47">
        <f>E6+E21</f>
        <v>31933</v>
      </c>
      <c r="F30" s="32">
        <f>C30-E30</f>
        <v>4307</v>
      </c>
      <c r="G30" s="33">
        <f>F30/E30*100</f>
        <v>13.487614693264021</v>
      </c>
      <c r="H30" s="45">
        <f>H6+H21</f>
        <v>6619</v>
      </c>
      <c r="I30" s="70">
        <f>I6+I21</f>
        <v>6737</v>
      </c>
      <c r="J30" s="32">
        <f>H30-I30</f>
        <v>-118</v>
      </c>
      <c r="K30" s="39">
        <f t="shared" si="5"/>
        <v>-1.7515214487160455</v>
      </c>
      <c r="L30" s="68"/>
    </row>
    <row r="31" spans="1:12" ht="17.25" customHeight="1">
      <c r="A31" s="46" t="s">
        <v>46</v>
      </c>
      <c r="B31" s="45"/>
      <c r="C31" s="45">
        <v>6272</v>
      </c>
      <c r="D31" s="31"/>
      <c r="E31" s="45">
        <v>59684</v>
      </c>
      <c r="F31" s="32">
        <f>C31-E31</f>
        <v>-53412</v>
      </c>
      <c r="G31" s="33">
        <f>F31/E31*100</f>
        <v>-89.491320957040415</v>
      </c>
      <c r="H31" s="45">
        <f>C31-'2022年3月 '!C31</f>
        <v>1943</v>
      </c>
      <c r="I31" s="70">
        <v>7434</v>
      </c>
      <c r="J31" s="32">
        <f>H31-I31</f>
        <v>-5491</v>
      </c>
      <c r="K31" s="33">
        <f t="shared" si="5"/>
        <v>-73.86333064299167</v>
      </c>
      <c r="L31" s="68"/>
    </row>
    <row r="32" spans="1:12" ht="17.25" customHeight="1">
      <c r="A32" s="48" t="s">
        <v>47</v>
      </c>
      <c r="B32" s="36"/>
      <c r="C32" s="36">
        <v>5007</v>
      </c>
      <c r="D32" s="37"/>
      <c r="E32" s="36">
        <v>58909</v>
      </c>
      <c r="F32" s="38">
        <f>C32-E32</f>
        <v>-53902</v>
      </c>
      <c r="G32" s="39">
        <f>F32/E32*100</f>
        <v>-91.500449846373215</v>
      </c>
      <c r="H32" s="45">
        <f>C32-'2022年3月 '!C32</f>
        <v>1470</v>
      </c>
      <c r="I32" s="69">
        <v>7338</v>
      </c>
      <c r="J32" s="38">
        <f>H32-I32</f>
        <v>-5868</v>
      </c>
      <c r="K32" s="39">
        <f t="shared" si="5"/>
        <v>-79.967293540474245</v>
      </c>
      <c r="L32" s="68"/>
    </row>
    <row r="33" spans="1:12" s="4" customFormat="1" ht="17.25" customHeight="1">
      <c r="A33" s="46" t="s">
        <v>48</v>
      </c>
      <c r="B33" s="45"/>
      <c r="C33" s="45">
        <v>19</v>
      </c>
      <c r="D33" s="31"/>
      <c r="E33" s="47"/>
      <c r="F33" s="32"/>
      <c r="G33" s="33"/>
      <c r="H33" s="49"/>
      <c r="I33" s="70"/>
      <c r="J33" s="38">
        <f>H33-I33</f>
        <v>0</v>
      </c>
      <c r="K33" s="39"/>
      <c r="L33" s="68"/>
    </row>
    <row r="34" spans="1:12" ht="17.25" customHeight="1" thickBot="1">
      <c r="A34" s="50" t="s">
        <v>49</v>
      </c>
      <c r="B34" s="51"/>
      <c r="C34" s="51">
        <f>C30+C31+C33</f>
        <v>42531</v>
      </c>
      <c r="D34" s="52"/>
      <c r="E34" s="51">
        <f>E30+E31+E33</f>
        <v>91617</v>
      </c>
      <c r="F34" s="53">
        <f>C34-E34</f>
        <v>-49086</v>
      </c>
      <c r="G34" s="54">
        <f>F34/E34*100</f>
        <v>-53.577392841939819</v>
      </c>
      <c r="H34" s="51">
        <f>H30+H31+H33</f>
        <v>8562</v>
      </c>
      <c r="I34" s="71">
        <f>I30+I31+I33</f>
        <v>14171</v>
      </c>
      <c r="J34" s="72">
        <f>H34-I34</f>
        <v>-5609</v>
      </c>
      <c r="K34" s="54">
        <f t="shared" si="5"/>
        <v>-39.580834097805379</v>
      </c>
      <c r="L34" s="73"/>
    </row>
    <row r="35" spans="1:12">
      <c r="A35" s="139" t="s">
        <v>50</v>
      </c>
      <c r="B35" s="140"/>
      <c r="C35" s="140"/>
      <c r="D35" s="140"/>
      <c r="E35" s="140"/>
      <c r="L35" s="7" t="s">
        <v>51</v>
      </c>
    </row>
    <row r="44" spans="1:12">
      <c r="H44" s="55" t="s">
        <v>52</v>
      </c>
    </row>
  </sheetData>
  <mergeCells count="2">
    <mergeCell ref="A1:L1"/>
    <mergeCell ref="A35:E35"/>
  </mergeCells>
  <phoneticPr fontId="6" type="noConversion"/>
  <printOptions horizontalCentered="1"/>
  <pageMargins left="0.31496062992125984" right="0.35433070866141736" top="0.74803149606299213" bottom="0.74803149606299213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R44"/>
  <sheetViews>
    <sheetView topLeftCell="A13" workbookViewId="0">
      <selection activeCell="H2" sqref="H1:H65536"/>
    </sheetView>
  </sheetViews>
  <sheetFormatPr defaultRowHeight="15.6"/>
  <cols>
    <col min="1" max="1" width="36.69921875" style="7" customWidth="1"/>
    <col min="2" max="2" width="12.19921875" style="7" customWidth="1"/>
    <col min="3" max="3" width="12.19921875" style="84" customWidth="1"/>
    <col min="4" max="4" width="12.19921875" style="8" customWidth="1"/>
    <col min="5" max="5" width="12.19921875" style="84" customWidth="1"/>
    <col min="6" max="7" width="12.19921875" style="5" customWidth="1"/>
    <col min="8" max="8" width="12.19921875" style="97" customWidth="1"/>
    <col min="9" max="9" width="12.19921875" style="92" customWidth="1"/>
    <col min="10" max="11" width="12.19921875" style="7" customWidth="1"/>
    <col min="12" max="12" width="24.19921875" style="7" customWidth="1"/>
    <col min="13" max="174" width="9" style="7" customWidth="1"/>
  </cols>
  <sheetData>
    <row r="1" spans="1:12" ht="32.25" customHeight="1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0.25" customHeight="1" thickBot="1">
      <c r="A2" s="11">
        <v>44712</v>
      </c>
      <c r="B2" s="11"/>
      <c r="C2" s="74"/>
      <c r="D2" s="13"/>
      <c r="E2" s="74"/>
      <c r="F2" s="12"/>
      <c r="G2" s="12"/>
      <c r="H2" s="93"/>
      <c r="I2" s="85"/>
      <c r="J2" s="57"/>
      <c r="K2" s="58"/>
      <c r="L2" s="59" t="s">
        <v>1</v>
      </c>
    </row>
    <row r="3" spans="1:12" s="1" customFormat="1" ht="18.75" customHeight="1">
      <c r="A3" s="15"/>
      <c r="B3" s="16" t="s">
        <v>2</v>
      </c>
      <c r="C3" s="75" t="s">
        <v>3</v>
      </c>
      <c r="D3" s="18" t="s">
        <v>4</v>
      </c>
      <c r="E3" s="75" t="s">
        <v>5</v>
      </c>
      <c r="F3" s="17" t="s">
        <v>6</v>
      </c>
      <c r="G3" s="17" t="s">
        <v>6</v>
      </c>
      <c r="H3" s="94" t="s">
        <v>7</v>
      </c>
      <c r="I3" s="86" t="s">
        <v>5</v>
      </c>
      <c r="J3" s="16" t="s">
        <v>6</v>
      </c>
      <c r="K3" s="16" t="s">
        <v>6</v>
      </c>
      <c r="L3" s="61"/>
    </row>
    <row r="4" spans="1:12" s="2" customFormat="1" ht="18.75" customHeight="1">
      <c r="A4" s="20" t="s">
        <v>8</v>
      </c>
      <c r="B4" s="21" t="s">
        <v>9</v>
      </c>
      <c r="C4" s="76" t="s">
        <v>10</v>
      </c>
      <c r="D4" s="23" t="s">
        <v>11</v>
      </c>
      <c r="E4" s="76" t="s">
        <v>12</v>
      </c>
      <c r="F4" s="22" t="s">
        <v>13</v>
      </c>
      <c r="G4" s="22" t="s">
        <v>13</v>
      </c>
      <c r="H4" s="95" t="s">
        <v>10</v>
      </c>
      <c r="I4" s="87" t="s">
        <v>14</v>
      </c>
      <c r="J4" s="21" t="s">
        <v>15</v>
      </c>
      <c r="K4" s="21" t="s">
        <v>15</v>
      </c>
      <c r="L4" s="63" t="s">
        <v>16</v>
      </c>
    </row>
    <row r="5" spans="1:12" s="3" customFormat="1" ht="18.75" customHeight="1">
      <c r="A5" s="25"/>
      <c r="B5" s="26" t="s">
        <v>17</v>
      </c>
      <c r="C5" s="77" t="s">
        <v>17</v>
      </c>
      <c r="D5" s="27" t="s">
        <v>18</v>
      </c>
      <c r="E5" s="77" t="s">
        <v>10</v>
      </c>
      <c r="F5" s="26" t="s">
        <v>19</v>
      </c>
      <c r="G5" s="26" t="s">
        <v>20</v>
      </c>
      <c r="H5" s="96" t="s">
        <v>17</v>
      </c>
      <c r="I5" s="88" t="s">
        <v>10</v>
      </c>
      <c r="J5" s="65" t="s">
        <v>19</v>
      </c>
      <c r="K5" s="65" t="s">
        <v>20</v>
      </c>
      <c r="L5" s="66"/>
    </row>
    <row r="6" spans="1:12" s="4" customFormat="1" ht="17.25" customHeight="1">
      <c r="A6" s="29" t="s">
        <v>21</v>
      </c>
      <c r="B6" s="30"/>
      <c r="C6" s="78">
        <f>SUM(C7:C20)</f>
        <v>21853</v>
      </c>
      <c r="D6" s="31"/>
      <c r="E6" s="78">
        <f>SUM(E7:E20)</f>
        <v>23341</v>
      </c>
      <c r="F6" s="32">
        <f>C6-E6</f>
        <v>-1488</v>
      </c>
      <c r="G6" s="33">
        <f>F6/E6*100</f>
        <v>-6.3750481984490808</v>
      </c>
      <c r="H6" s="78">
        <f>SUM(H7:H20)</f>
        <v>2509</v>
      </c>
      <c r="I6" s="78">
        <v>3412</v>
      </c>
      <c r="J6" s="32">
        <f>H6-I6</f>
        <v>-903</v>
      </c>
      <c r="K6" s="33">
        <f>J6/I6*100</f>
        <v>-26.465416178194605</v>
      </c>
      <c r="L6" s="68"/>
    </row>
    <row r="7" spans="1:12" ht="17.25" customHeight="1">
      <c r="A7" s="34" t="s">
        <v>22</v>
      </c>
      <c r="B7" s="35"/>
      <c r="C7" s="79">
        <v>6156</v>
      </c>
      <c r="D7" s="37"/>
      <c r="E7" s="79">
        <v>5861</v>
      </c>
      <c r="F7" s="38">
        <f>C7-E7</f>
        <v>295</v>
      </c>
      <c r="G7" s="39">
        <f t="shared" ref="G7:G28" si="0">F7/E7*100</f>
        <v>5.033270772905647</v>
      </c>
      <c r="H7" s="79">
        <v>901</v>
      </c>
      <c r="I7" s="79">
        <v>888</v>
      </c>
      <c r="J7" s="38">
        <f>H7-I7</f>
        <v>13</v>
      </c>
      <c r="K7" s="39">
        <f t="shared" ref="K7:K19" si="1">J7/I7*100</f>
        <v>1.4639639639639639</v>
      </c>
      <c r="L7" s="68"/>
    </row>
    <row r="8" spans="1:12" ht="17.25" customHeight="1">
      <c r="A8" s="34" t="s">
        <v>23</v>
      </c>
      <c r="B8" s="35"/>
      <c r="C8" s="79">
        <v>2420</v>
      </c>
      <c r="D8" s="37"/>
      <c r="E8" s="79">
        <v>4392</v>
      </c>
      <c r="F8" s="38">
        <f t="shared" ref="F8:F19" si="2">C8-E8</f>
        <v>-1972</v>
      </c>
      <c r="G8" s="39">
        <f t="shared" si="0"/>
        <v>-44.899817850637525</v>
      </c>
      <c r="H8" s="79">
        <v>311</v>
      </c>
      <c r="I8" s="79">
        <v>592</v>
      </c>
      <c r="J8" s="38">
        <f t="shared" ref="J8:J19" si="3">H8-I8</f>
        <v>-281</v>
      </c>
      <c r="K8" s="39">
        <f t="shared" si="1"/>
        <v>-47.466216216216218</v>
      </c>
      <c r="L8" s="68"/>
    </row>
    <row r="9" spans="1:12" ht="17.25" customHeight="1">
      <c r="A9" s="34" t="s">
        <v>24</v>
      </c>
      <c r="B9" s="35"/>
      <c r="C9" s="79">
        <v>190</v>
      </c>
      <c r="D9" s="37"/>
      <c r="E9" s="79">
        <v>549</v>
      </c>
      <c r="F9" s="38">
        <f t="shared" si="2"/>
        <v>-359</v>
      </c>
      <c r="G9" s="39">
        <f t="shared" si="0"/>
        <v>-65.391621129326055</v>
      </c>
      <c r="H9" s="81">
        <v>47</v>
      </c>
      <c r="I9" s="79">
        <v>102</v>
      </c>
      <c r="J9" s="38">
        <f t="shared" si="3"/>
        <v>-55</v>
      </c>
      <c r="K9" s="39">
        <f t="shared" si="1"/>
        <v>-53.921568627450981</v>
      </c>
      <c r="L9" s="68"/>
    </row>
    <row r="10" spans="1:12" ht="17.25" customHeight="1">
      <c r="A10" s="34" t="s">
        <v>25</v>
      </c>
      <c r="B10" s="35"/>
      <c r="C10" s="79">
        <v>45</v>
      </c>
      <c r="D10" s="37"/>
      <c r="E10" s="79">
        <v>51</v>
      </c>
      <c r="F10" s="38">
        <f t="shared" si="2"/>
        <v>-6</v>
      </c>
      <c r="G10" s="39">
        <f t="shared" si="0"/>
        <v>-11.76470588235294</v>
      </c>
      <c r="H10" s="79">
        <v>1</v>
      </c>
      <c r="I10" s="79">
        <v>5</v>
      </c>
      <c r="J10" s="38">
        <f t="shared" si="3"/>
        <v>-4</v>
      </c>
      <c r="K10" s="39">
        <f t="shared" si="1"/>
        <v>-80</v>
      </c>
      <c r="L10" s="68"/>
    </row>
    <row r="11" spans="1:12" ht="17.25" customHeight="1">
      <c r="A11" s="34" t="s">
        <v>26</v>
      </c>
      <c r="B11" s="35"/>
      <c r="C11" s="79">
        <v>2070</v>
      </c>
      <c r="D11" s="37"/>
      <c r="E11" s="79">
        <v>2180</v>
      </c>
      <c r="F11" s="38">
        <f t="shared" si="2"/>
        <v>-110</v>
      </c>
      <c r="G11" s="39">
        <f t="shared" si="0"/>
        <v>-5.0458715596330279</v>
      </c>
      <c r="H11" s="79">
        <v>302</v>
      </c>
      <c r="I11" s="79">
        <v>328</v>
      </c>
      <c r="J11" s="38">
        <f t="shared" si="3"/>
        <v>-26</v>
      </c>
      <c r="K11" s="39">
        <f t="shared" si="1"/>
        <v>-7.9268292682926829</v>
      </c>
      <c r="L11" s="68"/>
    </row>
    <row r="12" spans="1:12" ht="17.25" customHeight="1">
      <c r="A12" s="34" t="s">
        <v>27</v>
      </c>
      <c r="B12" s="35"/>
      <c r="C12" s="79">
        <v>1466</v>
      </c>
      <c r="D12" s="37"/>
      <c r="E12" s="79">
        <v>190</v>
      </c>
      <c r="F12" s="38">
        <f t="shared" si="2"/>
        <v>1276</v>
      </c>
      <c r="G12" s="39">
        <f t="shared" si="0"/>
        <v>671.57894736842104</v>
      </c>
      <c r="H12" s="79">
        <v>38</v>
      </c>
      <c r="I12" s="79">
        <v>12</v>
      </c>
      <c r="J12" s="38">
        <f t="shared" si="3"/>
        <v>26</v>
      </c>
      <c r="K12" s="39">
        <f t="shared" si="1"/>
        <v>216.66666666666666</v>
      </c>
      <c r="L12" s="68"/>
    </row>
    <row r="13" spans="1:12" ht="17.25" customHeight="1">
      <c r="A13" s="41" t="s">
        <v>28</v>
      </c>
      <c r="B13" s="35"/>
      <c r="C13" s="79">
        <v>702</v>
      </c>
      <c r="D13" s="37"/>
      <c r="E13" s="79">
        <v>464</v>
      </c>
      <c r="F13" s="38">
        <f t="shared" si="2"/>
        <v>238</v>
      </c>
      <c r="G13" s="39">
        <f t="shared" si="0"/>
        <v>51.293103448275865</v>
      </c>
      <c r="H13" s="79">
        <v>140</v>
      </c>
      <c r="I13" s="79">
        <v>72</v>
      </c>
      <c r="J13" s="38">
        <f t="shared" si="3"/>
        <v>68</v>
      </c>
      <c r="K13" s="39">
        <f t="shared" si="1"/>
        <v>94.444444444444443</v>
      </c>
      <c r="L13" s="68"/>
    </row>
    <row r="14" spans="1:12" ht="17.25" customHeight="1">
      <c r="A14" s="41" t="s">
        <v>29</v>
      </c>
      <c r="B14" s="35"/>
      <c r="C14" s="79">
        <v>472</v>
      </c>
      <c r="D14" s="37"/>
      <c r="E14" s="79">
        <v>189</v>
      </c>
      <c r="F14" s="38">
        <f t="shared" si="2"/>
        <v>283</v>
      </c>
      <c r="G14" s="39">
        <f t="shared" si="0"/>
        <v>149.73544973544975</v>
      </c>
      <c r="H14" s="79">
        <v>16</v>
      </c>
      <c r="I14" s="79">
        <v>47</v>
      </c>
      <c r="J14" s="38">
        <f t="shared" si="3"/>
        <v>-31</v>
      </c>
      <c r="K14" s="39">
        <f t="shared" si="1"/>
        <v>-65.957446808510639</v>
      </c>
      <c r="L14" s="68"/>
    </row>
    <row r="15" spans="1:12" ht="17.25" customHeight="1">
      <c r="A15" s="34" t="s">
        <v>30</v>
      </c>
      <c r="B15" s="35"/>
      <c r="C15" s="79">
        <v>3310</v>
      </c>
      <c r="D15" s="37"/>
      <c r="E15" s="79">
        <v>2527</v>
      </c>
      <c r="F15" s="38">
        <f t="shared" si="2"/>
        <v>783</v>
      </c>
      <c r="G15" s="39">
        <f t="shared" si="0"/>
        <v>30.985358132172536</v>
      </c>
      <c r="H15" s="79">
        <v>217</v>
      </c>
      <c r="I15" s="79">
        <v>359</v>
      </c>
      <c r="J15" s="38">
        <f t="shared" si="3"/>
        <v>-142</v>
      </c>
      <c r="K15" s="39">
        <f t="shared" si="1"/>
        <v>-39.554317548746518</v>
      </c>
      <c r="L15" s="68"/>
    </row>
    <row r="16" spans="1:12" ht="17.25" customHeight="1">
      <c r="A16" s="42" t="s">
        <v>31</v>
      </c>
      <c r="B16" s="35"/>
      <c r="C16" s="79">
        <v>721</v>
      </c>
      <c r="D16" s="37"/>
      <c r="E16" s="79">
        <v>620</v>
      </c>
      <c r="F16" s="38">
        <f t="shared" si="2"/>
        <v>101</v>
      </c>
      <c r="G16" s="39">
        <f t="shared" si="0"/>
        <v>16.29032258064516</v>
      </c>
      <c r="H16" s="79">
        <v>137</v>
      </c>
      <c r="I16" s="79">
        <v>116</v>
      </c>
      <c r="J16" s="38">
        <f t="shared" si="3"/>
        <v>21</v>
      </c>
      <c r="K16" s="39">
        <f t="shared" si="1"/>
        <v>18.103448275862068</v>
      </c>
      <c r="L16" s="68"/>
    </row>
    <row r="17" spans="1:12" ht="17.25" customHeight="1">
      <c r="A17" s="42" t="s">
        <v>32</v>
      </c>
      <c r="B17" s="35"/>
      <c r="C17" s="79">
        <v>132</v>
      </c>
      <c r="D17" s="37"/>
      <c r="E17" s="79">
        <v>64</v>
      </c>
      <c r="F17" s="38">
        <f t="shared" si="2"/>
        <v>68</v>
      </c>
      <c r="G17" s="39">
        <f t="shared" si="0"/>
        <v>106.25</v>
      </c>
      <c r="H17" s="79">
        <v>4</v>
      </c>
      <c r="I17" s="79"/>
      <c r="J17" s="38">
        <f t="shared" si="3"/>
        <v>4</v>
      </c>
      <c r="K17" s="39"/>
      <c r="L17" s="68"/>
    </row>
    <row r="18" spans="1:12" ht="17.25" customHeight="1">
      <c r="A18" s="34" t="s">
        <v>33</v>
      </c>
      <c r="B18" s="35"/>
      <c r="C18" s="79">
        <v>1796</v>
      </c>
      <c r="D18" s="37"/>
      <c r="E18" s="79">
        <v>1666</v>
      </c>
      <c r="F18" s="38">
        <f t="shared" si="2"/>
        <v>130</v>
      </c>
      <c r="G18" s="39">
        <f t="shared" si="0"/>
        <v>7.8031212484993988</v>
      </c>
      <c r="H18" s="79">
        <v>0</v>
      </c>
      <c r="I18" s="79"/>
      <c r="J18" s="38">
        <f t="shared" si="3"/>
        <v>0</v>
      </c>
      <c r="K18" s="39"/>
      <c r="L18" s="68"/>
    </row>
    <row r="19" spans="1:12" ht="17.25" customHeight="1">
      <c r="A19" s="34" t="s">
        <v>34</v>
      </c>
      <c r="B19" s="35"/>
      <c r="C19" s="79">
        <v>2373</v>
      </c>
      <c r="D19" s="37"/>
      <c r="E19" s="79">
        <v>4587</v>
      </c>
      <c r="F19" s="38">
        <f t="shared" si="2"/>
        <v>-2214</v>
      </c>
      <c r="G19" s="39">
        <f t="shared" si="0"/>
        <v>-48.266841072596463</v>
      </c>
      <c r="H19" s="79">
        <v>395</v>
      </c>
      <c r="I19" s="79">
        <v>891</v>
      </c>
      <c r="J19" s="38">
        <f t="shared" si="3"/>
        <v>-496</v>
      </c>
      <c r="K19" s="39">
        <f t="shared" si="1"/>
        <v>-55.667789001122337</v>
      </c>
      <c r="L19" s="68"/>
    </row>
    <row r="20" spans="1:12" ht="17.25" customHeight="1">
      <c r="A20" s="41" t="s">
        <v>35</v>
      </c>
      <c r="B20" s="35"/>
      <c r="C20" s="79"/>
      <c r="D20" s="37"/>
      <c r="E20" s="79">
        <v>1</v>
      </c>
      <c r="F20" s="38"/>
      <c r="G20" s="39"/>
      <c r="H20" s="79"/>
      <c r="I20" s="79"/>
      <c r="J20" s="38"/>
      <c r="K20" s="39"/>
      <c r="L20" s="68"/>
    </row>
    <row r="21" spans="1:12" s="4" customFormat="1" ht="17.25" customHeight="1">
      <c r="A21" s="44" t="s">
        <v>36</v>
      </c>
      <c r="B21" s="45"/>
      <c r="C21" s="80">
        <f>SUM(C22:C29)</f>
        <v>21265</v>
      </c>
      <c r="D21" s="31"/>
      <c r="E21" s="80">
        <f>E22+E23+E24+E25+E26+E27+E28+E29</f>
        <v>17349</v>
      </c>
      <c r="F21" s="32">
        <f>C21-E21</f>
        <v>3916</v>
      </c>
      <c r="G21" s="33">
        <f t="shared" si="0"/>
        <v>22.571906161738429</v>
      </c>
      <c r="H21" s="80">
        <f>H22+H23+H24+H25+H26+H27+H28+H29</f>
        <v>4369</v>
      </c>
      <c r="I21" s="89">
        <f>I22+I23+I24+I25+I26+I27+I28+I29</f>
        <v>5345</v>
      </c>
      <c r="J21" s="32">
        <f>H21-I21</f>
        <v>-976</v>
      </c>
      <c r="K21" s="33">
        <f>J21/I21*100</f>
        <v>-18.260056127221702</v>
      </c>
      <c r="L21" s="68"/>
    </row>
    <row r="22" spans="1:12" s="5" customFormat="1" ht="17.25" customHeight="1">
      <c r="A22" s="34" t="s">
        <v>37</v>
      </c>
      <c r="B22" s="36"/>
      <c r="C22" s="79">
        <v>1462</v>
      </c>
      <c r="D22" s="37"/>
      <c r="E22" s="79">
        <v>2063</v>
      </c>
      <c r="F22" s="38">
        <f t="shared" ref="F22:F28" si="4">C22-E22</f>
        <v>-601</v>
      </c>
      <c r="G22" s="39">
        <f t="shared" si="0"/>
        <v>-29.132331555986429</v>
      </c>
      <c r="H22" s="79">
        <v>211</v>
      </c>
      <c r="I22" s="79">
        <v>835</v>
      </c>
      <c r="J22" s="38">
        <f>H22-I22</f>
        <v>-624</v>
      </c>
      <c r="K22" s="39">
        <f t="shared" ref="K22:K34" si="5">J22/I22*100</f>
        <v>-74.730538922155688</v>
      </c>
      <c r="L22" s="68"/>
    </row>
    <row r="23" spans="1:12" s="5" customFormat="1" ht="17.25" customHeight="1">
      <c r="A23" s="34" t="s">
        <v>38</v>
      </c>
      <c r="B23" s="36"/>
      <c r="C23" s="79">
        <v>3265</v>
      </c>
      <c r="D23" s="37"/>
      <c r="E23" s="79">
        <v>5325</v>
      </c>
      <c r="F23" s="38">
        <f t="shared" si="4"/>
        <v>-2060</v>
      </c>
      <c r="G23" s="39">
        <f t="shared" si="0"/>
        <v>-38.685446009389672</v>
      </c>
      <c r="H23" s="79">
        <v>1777</v>
      </c>
      <c r="I23" s="79">
        <v>336</v>
      </c>
      <c r="J23" s="38">
        <f t="shared" ref="J23:J28" si="6">H23-I23</f>
        <v>1441</v>
      </c>
      <c r="K23" s="39">
        <f t="shared" si="5"/>
        <v>428.86904761904765</v>
      </c>
      <c r="L23" s="68"/>
    </row>
    <row r="24" spans="1:12" s="5" customFormat="1" ht="17.25" customHeight="1">
      <c r="A24" s="34" t="s">
        <v>39</v>
      </c>
      <c r="B24" s="36"/>
      <c r="C24" s="79">
        <v>9483</v>
      </c>
      <c r="D24" s="37"/>
      <c r="E24" s="79">
        <v>1663</v>
      </c>
      <c r="F24" s="38">
        <f t="shared" si="4"/>
        <v>7820</v>
      </c>
      <c r="G24" s="39">
        <f t="shared" si="0"/>
        <v>470.23451593505712</v>
      </c>
      <c r="H24" s="79">
        <v>256</v>
      </c>
      <c r="I24" s="79">
        <v>470</v>
      </c>
      <c r="J24" s="38">
        <f t="shared" si="6"/>
        <v>-214</v>
      </c>
      <c r="K24" s="39">
        <f t="shared" si="5"/>
        <v>-45.531914893617021</v>
      </c>
      <c r="L24" s="68"/>
    </row>
    <row r="25" spans="1:12" s="5" customFormat="1" ht="17.25" customHeight="1">
      <c r="A25" s="34" t="s">
        <v>40</v>
      </c>
      <c r="B25" s="40"/>
      <c r="C25" s="81">
        <v>4425</v>
      </c>
      <c r="D25" s="37"/>
      <c r="E25" s="81">
        <v>4303</v>
      </c>
      <c r="F25" s="38">
        <f t="shared" si="4"/>
        <v>122</v>
      </c>
      <c r="G25" s="39">
        <f t="shared" si="0"/>
        <v>2.8352312340227748</v>
      </c>
      <c r="H25" s="81">
        <v>1817</v>
      </c>
      <c r="I25" s="81">
        <v>494</v>
      </c>
      <c r="J25" s="38">
        <f t="shared" si="6"/>
        <v>1323</v>
      </c>
      <c r="K25" s="39">
        <f t="shared" si="5"/>
        <v>267.81376518218622</v>
      </c>
      <c r="L25" s="68"/>
    </row>
    <row r="26" spans="1:12" s="5" customFormat="1" ht="17.25" customHeight="1">
      <c r="A26" s="34" t="s">
        <v>41</v>
      </c>
      <c r="B26" s="40"/>
      <c r="C26" s="81">
        <v>106</v>
      </c>
      <c r="D26" s="37"/>
      <c r="E26" s="81">
        <v>290</v>
      </c>
      <c r="F26" s="38">
        <f t="shared" si="4"/>
        <v>-184</v>
      </c>
      <c r="G26" s="39">
        <f t="shared" si="0"/>
        <v>-63.448275862068968</v>
      </c>
      <c r="H26" s="81"/>
      <c r="I26" s="81">
        <v>290</v>
      </c>
      <c r="J26" s="38">
        <f t="shared" si="6"/>
        <v>-290</v>
      </c>
      <c r="K26" s="39">
        <f t="shared" si="5"/>
        <v>-100</v>
      </c>
      <c r="L26" s="68"/>
    </row>
    <row r="27" spans="1:12" s="5" customFormat="1" ht="17.25" customHeight="1">
      <c r="A27" s="34" t="s">
        <v>42</v>
      </c>
      <c r="B27" s="40"/>
      <c r="C27" s="81">
        <v>608</v>
      </c>
      <c r="D27" s="37"/>
      <c r="E27" s="81">
        <v>2505</v>
      </c>
      <c r="F27" s="38">
        <f t="shared" si="4"/>
        <v>-1897</v>
      </c>
      <c r="G27" s="39">
        <f t="shared" si="0"/>
        <v>-75.728542914171655</v>
      </c>
      <c r="H27" s="81">
        <v>5</v>
      </c>
      <c r="I27" s="81">
        <v>2145</v>
      </c>
      <c r="J27" s="38">
        <f t="shared" si="6"/>
        <v>-2140</v>
      </c>
      <c r="K27" s="39">
        <f t="shared" si="5"/>
        <v>-99.766899766899769</v>
      </c>
      <c r="L27" s="68"/>
    </row>
    <row r="28" spans="1:12" s="5" customFormat="1" ht="17.25" customHeight="1">
      <c r="A28" s="34" t="s">
        <v>43</v>
      </c>
      <c r="B28" s="36"/>
      <c r="C28" s="79">
        <v>1916</v>
      </c>
      <c r="D28" s="37"/>
      <c r="E28" s="79">
        <v>1200</v>
      </c>
      <c r="F28" s="38">
        <f t="shared" si="4"/>
        <v>716</v>
      </c>
      <c r="G28" s="39">
        <f t="shared" si="0"/>
        <v>59.666666666666671</v>
      </c>
      <c r="H28" s="79">
        <v>303</v>
      </c>
      <c r="I28" s="81">
        <v>775</v>
      </c>
      <c r="J28" s="38">
        <f t="shared" si="6"/>
        <v>-472</v>
      </c>
      <c r="K28" s="39">
        <f t="shared" si="5"/>
        <v>-60.903225806451609</v>
      </c>
      <c r="L28" s="68"/>
    </row>
    <row r="29" spans="1:12" s="5" customFormat="1" ht="17.25" customHeight="1">
      <c r="A29" s="34" t="s">
        <v>44</v>
      </c>
      <c r="B29" s="36"/>
      <c r="C29" s="79"/>
      <c r="D29" s="37"/>
      <c r="E29" s="79"/>
      <c r="F29" s="38"/>
      <c r="G29" s="39"/>
      <c r="H29" s="79"/>
      <c r="I29" s="79"/>
      <c r="J29" s="38"/>
      <c r="K29" s="39"/>
      <c r="L29" s="68"/>
    </row>
    <row r="30" spans="1:12" s="6" customFormat="1" ht="17.25" customHeight="1">
      <c r="A30" s="46" t="s">
        <v>45</v>
      </c>
      <c r="B30" s="45"/>
      <c r="C30" s="80">
        <f>C6+C21</f>
        <v>43118</v>
      </c>
      <c r="D30" s="31"/>
      <c r="E30" s="82">
        <f>E6+E21</f>
        <v>40690</v>
      </c>
      <c r="F30" s="32">
        <f>C30-E30</f>
        <v>2428</v>
      </c>
      <c r="G30" s="33">
        <f>F30/E30*100</f>
        <v>5.9670680756942733</v>
      </c>
      <c r="H30" s="80">
        <f>H6+H21</f>
        <v>6878</v>
      </c>
      <c r="I30" s="89">
        <f>I6+I21</f>
        <v>8757</v>
      </c>
      <c r="J30" s="32">
        <f>H30-I30</f>
        <v>-1879</v>
      </c>
      <c r="K30" s="39">
        <f t="shared" si="5"/>
        <v>-21.457120018271098</v>
      </c>
      <c r="L30" s="68"/>
    </row>
    <row r="31" spans="1:12" ht="17.25" customHeight="1">
      <c r="A31" s="46" t="s">
        <v>46</v>
      </c>
      <c r="B31" s="45"/>
      <c r="C31" s="80">
        <v>7586</v>
      </c>
      <c r="D31" s="31"/>
      <c r="E31" s="80">
        <v>58777</v>
      </c>
      <c r="F31" s="32">
        <f>C31-E31</f>
        <v>-51191</v>
      </c>
      <c r="G31" s="33">
        <f>F31/E31*100</f>
        <v>-87.093591030505124</v>
      </c>
      <c r="H31" s="80">
        <v>1314</v>
      </c>
      <c r="I31" s="90">
        <v>-907</v>
      </c>
      <c r="J31" s="32">
        <f>H31-I31</f>
        <v>2221</v>
      </c>
      <c r="K31" s="33">
        <f t="shared" si="5"/>
        <v>-244.87320837927231</v>
      </c>
      <c r="L31" s="68"/>
    </row>
    <row r="32" spans="1:12" ht="17.25" customHeight="1">
      <c r="A32" s="48" t="s">
        <v>47</v>
      </c>
      <c r="B32" s="36"/>
      <c r="C32" s="79">
        <v>5903</v>
      </c>
      <c r="D32" s="37"/>
      <c r="E32" s="79">
        <v>57908</v>
      </c>
      <c r="F32" s="38">
        <f>C32-E32</f>
        <v>-52005</v>
      </c>
      <c r="G32" s="39">
        <f>F32/E32*100</f>
        <v>-89.806244387649372</v>
      </c>
      <c r="H32" s="80">
        <v>896</v>
      </c>
      <c r="I32" s="81">
        <v>-1001</v>
      </c>
      <c r="J32" s="38">
        <f>H32-I32</f>
        <v>1897</v>
      </c>
      <c r="K32" s="39">
        <f t="shared" si="5"/>
        <v>-189.51048951048952</v>
      </c>
      <c r="L32" s="68"/>
    </row>
    <row r="33" spans="1:12" s="4" customFormat="1" ht="17.25" customHeight="1">
      <c r="A33" s="46" t="s">
        <v>48</v>
      </c>
      <c r="B33" s="45"/>
      <c r="C33" s="80">
        <v>320</v>
      </c>
      <c r="D33" s="31"/>
      <c r="E33" s="80"/>
      <c r="F33" s="32"/>
      <c r="G33" s="33"/>
      <c r="H33" s="90">
        <v>301</v>
      </c>
      <c r="I33" s="80"/>
      <c r="J33" s="38">
        <f>H33-I33</f>
        <v>301</v>
      </c>
      <c r="K33" s="39"/>
      <c r="L33" s="68"/>
    </row>
    <row r="34" spans="1:12" ht="17.25" customHeight="1" thickBot="1">
      <c r="A34" s="50" t="s">
        <v>49</v>
      </c>
      <c r="B34" s="51"/>
      <c r="C34" s="83">
        <f>C30+C31+C33</f>
        <v>51024</v>
      </c>
      <c r="D34" s="52"/>
      <c r="E34" s="83">
        <f>E30+E31+E33</f>
        <v>99467</v>
      </c>
      <c r="F34" s="53">
        <f>C34-E34</f>
        <v>-48443</v>
      </c>
      <c r="G34" s="54">
        <f>F34/E34*100</f>
        <v>-48.702584776860668</v>
      </c>
      <c r="H34" s="83">
        <f>H30+H31+H33</f>
        <v>8493</v>
      </c>
      <c r="I34" s="91">
        <f>I30+I31+I33</f>
        <v>7850</v>
      </c>
      <c r="J34" s="72">
        <f>H34-I34</f>
        <v>643</v>
      </c>
      <c r="K34" s="54">
        <f t="shared" si="5"/>
        <v>8.1910828025477702</v>
      </c>
      <c r="L34" s="73"/>
    </row>
    <row r="35" spans="1:12">
      <c r="A35" s="139" t="s">
        <v>50</v>
      </c>
      <c r="B35" s="140"/>
      <c r="C35" s="140"/>
      <c r="D35" s="140"/>
      <c r="E35" s="140"/>
      <c r="L35" s="7" t="s">
        <v>51</v>
      </c>
    </row>
    <row r="44" spans="1:12">
      <c r="H44" s="98" t="s">
        <v>52</v>
      </c>
    </row>
  </sheetData>
  <mergeCells count="2">
    <mergeCell ref="A1:L1"/>
    <mergeCell ref="A35:E35"/>
  </mergeCells>
  <phoneticPr fontId="6" type="noConversion"/>
  <printOptions horizontalCentered="1"/>
  <pageMargins left="0.31496062992125984" right="0.35433070866141736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N44"/>
  <sheetViews>
    <sheetView topLeftCell="A19" workbookViewId="0">
      <selection activeCell="A17" sqref="A17:IV17"/>
    </sheetView>
  </sheetViews>
  <sheetFormatPr defaultRowHeight="15.6"/>
  <cols>
    <col min="1" max="1" width="36.69921875" style="7" customWidth="1"/>
    <col min="2" max="2" width="12.19921875" style="7" customWidth="1"/>
    <col min="3" max="3" width="12.19921875" style="84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70" width="9" style="7" customWidth="1"/>
  </cols>
  <sheetData>
    <row r="1" spans="1:12" customFormat="1" ht="32.25" customHeight="1">
      <c r="A1" s="138" t="s">
        <v>58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customFormat="1" ht="20.25" customHeight="1" thickBot="1">
      <c r="A2" s="11">
        <v>44742</v>
      </c>
      <c r="B2" s="11"/>
      <c r="C2" s="74"/>
      <c r="D2" s="13"/>
      <c r="E2" s="12"/>
      <c r="F2" s="12"/>
      <c r="G2" s="12"/>
      <c r="H2" s="14"/>
      <c r="I2" s="56"/>
      <c r="J2" s="57"/>
      <c r="K2" s="58"/>
      <c r="L2" s="59" t="s">
        <v>1</v>
      </c>
    </row>
    <row r="3" spans="1:12" s="1" customFormat="1" ht="18.75" customHeight="1">
      <c r="A3" s="15"/>
      <c r="B3" s="16" t="s">
        <v>2</v>
      </c>
      <c r="C3" s="75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6" t="s">
        <v>6</v>
      </c>
      <c r="K3" s="16" t="s">
        <v>6</v>
      </c>
      <c r="L3" s="61"/>
    </row>
    <row r="4" spans="1:12" s="2" customFormat="1" ht="18.75" customHeight="1">
      <c r="A4" s="20" t="s">
        <v>8</v>
      </c>
      <c r="B4" s="21" t="s">
        <v>9</v>
      </c>
      <c r="C4" s="76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pans="1:12" s="3" customFormat="1" ht="18.75" customHeight="1">
      <c r="A5" s="25"/>
      <c r="B5" s="26" t="s">
        <v>17</v>
      </c>
      <c r="C5" s="77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4" t="s">
        <v>10</v>
      </c>
      <c r="J5" s="65" t="s">
        <v>19</v>
      </c>
      <c r="K5" s="65" t="s">
        <v>20</v>
      </c>
      <c r="L5" s="66"/>
    </row>
    <row r="6" spans="1:12" s="4" customFormat="1" ht="24" customHeight="1">
      <c r="A6" s="29" t="s">
        <v>21</v>
      </c>
      <c r="B6" s="30">
        <f>SUM(B7:B20)</f>
        <v>62550</v>
      </c>
      <c r="C6" s="78">
        <f>SUM(C7:C20)</f>
        <v>25001</v>
      </c>
      <c r="D6" s="31">
        <f t="shared" ref="D6:D34" si="0">C6/B6*100</f>
        <v>39.969624300559552</v>
      </c>
      <c r="E6" s="30">
        <f>SUM(E7:E20)</f>
        <v>29276</v>
      </c>
      <c r="F6" s="32">
        <f t="shared" ref="F6:F28" si="1">C6-E6</f>
        <v>-4275</v>
      </c>
      <c r="G6" s="33">
        <f t="shared" ref="G6:G28" si="2">F6/E6*100</f>
        <v>-14.602404700095642</v>
      </c>
      <c r="H6" s="30">
        <f>SUM(H7:H20)</f>
        <v>3148</v>
      </c>
      <c r="I6" s="30">
        <f>SUM(I7:I20)</f>
        <v>5935</v>
      </c>
      <c r="J6" s="32">
        <f t="shared" ref="J6:J19" si="3">H6-I6</f>
        <v>-2787</v>
      </c>
      <c r="K6" s="33">
        <f t="shared" ref="K6:K16" si="4">J6/I6*100</f>
        <v>-46.958719460825613</v>
      </c>
      <c r="L6" s="68"/>
    </row>
    <row r="7" spans="1:12" customFormat="1" ht="24" customHeight="1">
      <c r="A7" s="34" t="s">
        <v>22</v>
      </c>
      <c r="B7" s="35">
        <v>15532</v>
      </c>
      <c r="C7" s="79">
        <v>7260</v>
      </c>
      <c r="D7" s="37">
        <f t="shared" si="0"/>
        <v>46.742209631728045</v>
      </c>
      <c r="E7" s="36">
        <v>7056</v>
      </c>
      <c r="F7" s="38">
        <f t="shared" si="1"/>
        <v>204</v>
      </c>
      <c r="G7" s="39">
        <f t="shared" si="2"/>
        <v>2.8911564625850339</v>
      </c>
      <c r="H7" s="36">
        <v>1104</v>
      </c>
      <c r="I7" s="36">
        <v>1195</v>
      </c>
      <c r="J7" s="38">
        <f t="shared" si="3"/>
        <v>-91</v>
      </c>
      <c r="K7" s="39">
        <f t="shared" si="4"/>
        <v>-7.6150627615062767</v>
      </c>
      <c r="L7" s="68"/>
    </row>
    <row r="8" spans="1:12" customFormat="1" ht="24" customHeight="1">
      <c r="A8" s="34" t="s">
        <v>23</v>
      </c>
      <c r="B8" s="35">
        <v>7150</v>
      </c>
      <c r="C8" s="79">
        <v>2498</v>
      </c>
      <c r="D8" s="37">
        <f t="shared" si="0"/>
        <v>34.937062937062933</v>
      </c>
      <c r="E8" s="36">
        <v>4651</v>
      </c>
      <c r="F8" s="38">
        <f t="shared" si="1"/>
        <v>-2153</v>
      </c>
      <c r="G8" s="39">
        <f t="shared" si="2"/>
        <v>-46.291120189206623</v>
      </c>
      <c r="H8" s="36">
        <v>78</v>
      </c>
      <c r="I8" s="36">
        <v>259</v>
      </c>
      <c r="J8" s="38">
        <f t="shared" si="3"/>
        <v>-181</v>
      </c>
      <c r="K8" s="39">
        <f t="shared" si="4"/>
        <v>-69.884169884169893</v>
      </c>
      <c r="L8" s="68"/>
    </row>
    <row r="9" spans="1:12" customFormat="1" ht="24" customHeight="1">
      <c r="A9" s="34" t="s">
        <v>24</v>
      </c>
      <c r="B9" s="35">
        <v>1403</v>
      </c>
      <c r="C9" s="79">
        <v>282</v>
      </c>
      <c r="D9" s="37">
        <f t="shared" si="0"/>
        <v>20.099786172487526</v>
      </c>
      <c r="E9" s="36">
        <v>621</v>
      </c>
      <c r="F9" s="38">
        <f t="shared" si="1"/>
        <v>-339</v>
      </c>
      <c r="G9" s="39">
        <f t="shared" si="2"/>
        <v>-54.589371980676326</v>
      </c>
      <c r="H9" s="40">
        <v>92</v>
      </c>
      <c r="I9" s="36">
        <v>72</v>
      </c>
      <c r="J9" s="38">
        <f t="shared" si="3"/>
        <v>20</v>
      </c>
      <c r="K9" s="39">
        <f t="shared" si="4"/>
        <v>27.777777777777779</v>
      </c>
      <c r="L9" s="68"/>
    </row>
    <row r="10" spans="1:12" customFormat="1" ht="24" customHeight="1">
      <c r="A10" s="34" t="s">
        <v>25</v>
      </c>
      <c r="B10" s="35">
        <v>1408</v>
      </c>
      <c r="C10" s="79">
        <v>49</v>
      </c>
      <c r="D10" s="37">
        <f t="shared" si="0"/>
        <v>3.4801136363636362</v>
      </c>
      <c r="E10" s="36">
        <v>615</v>
      </c>
      <c r="F10" s="38">
        <f t="shared" si="1"/>
        <v>-566</v>
      </c>
      <c r="G10" s="39">
        <f t="shared" si="2"/>
        <v>-92.032520325203251</v>
      </c>
      <c r="H10" s="36">
        <v>4</v>
      </c>
      <c r="I10" s="36">
        <v>564</v>
      </c>
      <c r="J10" s="38">
        <f t="shared" si="3"/>
        <v>-560</v>
      </c>
      <c r="K10" s="39">
        <f t="shared" si="4"/>
        <v>-99.290780141843967</v>
      </c>
      <c r="L10" s="68"/>
    </row>
    <row r="11" spans="1:12" customFormat="1" ht="24" customHeight="1">
      <c r="A11" s="34" t="s">
        <v>26</v>
      </c>
      <c r="B11" s="35">
        <v>5715</v>
      </c>
      <c r="C11" s="79">
        <v>2358</v>
      </c>
      <c r="D11" s="37">
        <f t="shared" si="0"/>
        <v>41.259842519685044</v>
      </c>
      <c r="E11" s="36">
        <v>2537</v>
      </c>
      <c r="F11" s="38">
        <f t="shared" si="1"/>
        <v>-179</v>
      </c>
      <c r="G11" s="39">
        <f t="shared" si="2"/>
        <v>-7.055577453685455</v>
      </c>
      <c r="H11" s="36">
        <v>288</v>
      </c>
      <c r="I11" s="36">
        <v>357</v>
      </c>
      <c r="J11" s="38">
        <f t="shared" si="3"/>
        <v>-69</v>
      </c>
      <c r="K11" s="39">
        <f t="shared" si="4"/>
        <v>-19.327731092436977</v>
      </c>
      <c r="L11" s="68"/>
    </row>
    <row r="12" spans="1:12" customFormat="1" ht="24" customHeight="1">
      <c r="A12" s="34" t="s">
        <v>27</v>
      </c>
      <c r="B12" s="35">
        <v>1839</v>
      </c>
      <c r="C12" s="79">
        <v>1504</v>
      </c>
      <c r="D12" s="37">
        <f t="shared" si="0"/>
        <v>81.78357803153888</v>
      </c>
      <c r="E12" s="36">
        <v>213</v>
      </c>
      <c r="F12" s="38">
        <f t="shared" si="1"/>
        <v>1291</v>
      </c>
      <c r="G12" s="39">
        <f t="shared" si="2"/>
        <v>606.10328638497651</v>
      </c>
      <c r="H12" s="36">
        <v>38</v>
      </c>
      <c r="I12" s="36">
        <v>23</v>
      </c>
      <c r="J12" s="38">
        <f t="shared" si="3"/>
        <v>15</v>
      </c>
      <c r="K12" s="39">
        <f t="shared" si="4"/>
        <v>65.217391304347828</v>
      </c>
      <c r="L12" s="68"/>
    </row>
    <row r="13" spans="1:12" customFormat="1" ht="24" customHeight="1">
      <c r="A13" s="41" t="s">
        <v>28</v>
      </c>
      <c r="B13" s="35">
        <v>1785</v>
      </c>
      <c r="C13" s="79">
        <v>1212</v>
      </c>
      <c r="D13" s="37">
        <f t="shared" si="0"/>
        <v>67.899159663865547</v>
      </c>
      <c r="E13" s="36">
        <v>786</v>
      </c>
      <c r="F13" s="38">
        <f t="shared" si="1"/>
        <v>426</v>
      </c>
      <c r="G13" s="39">
        <f t="shared" si="2"/>
        <v>54.198473282442748</v>
      </c>
      <c r="H13" s="36">
        <v>510</v>
      </c>
      <c r="I13" s="36">
        <v>322</v>
      </c>
      <c r="J13" s="38">
        <f t="shared" si="3"/>
        <v>188</v>
      </c>
      <c r="K13" s="39">
        <f t="shared" si="4"/>
        <v>58.385093167701861</v>
      </c>
      <c r="L13" s="68"/>
    </row>
    <row r="14" spans="1:12" customFormat="1" ht="24" customHeight="1">
      <c r="A14" s="41" t="s">
        <v>29</v>
      </c>
      <c r="B14" s="35">
        <v>1905</v>
      </c>
      <c r="C14" s="79">
        <v>549</v>
      </c>
      <c r="D14" s="37">
        <f t="shared" si="0"/>
        <v>28.818897637795278</v>
      </c>
      <c r="E14" s="36">
        <v>192</v>
      </c>
      <c r="F14" s="38">
        <f t="shared" si="1"/>
        <v>357</v>
      </c>
      <c r="G14" s="39">
        <f t="shared" si="2"/>
        <v>185.9375</v>
      </c>
      <c r="H14" s="36">
        <v>77</v>
      </c>
      <c r="I14" s="36">
        <v>3</v>
      </c>
      <c r="J14" s="38">
        <f t="shared" si="3"/>
        <v>74</v>
      </c>
      <c r="K14" s="39">
        <f t="shared" si="4"/>
        <v>2466.666666666667</v>
      </c>
      <c r="L14" s="68"/>
    </row>
    <row r="15" spans="1:12" customFormat="1" ht="24" customHeight="1">
      <c r="A15" s="34" t="s">
        <v>30</v>
      </c>
      <c r="B15" s="35">
        <v>7005</v>
      </c>
      <c r="C15" s="79">
        <v>3483</v>
      </c>
      <c r="D15" s="37">
        <f t="shared" si="0"/>
        <v>49.721627408993577</v>
      </c>
      <c r="E15" s="36">
        <v>2932</v>
      </c>
      <c r="F15" s="38">
        <f t="shared" si="1"/>
        <v>551</v>
      </c>
      <c r="G15" s="39">
        <f t="shared" si="2"/>
        <v>18.792633015006821</v>
      </c>
      <c r="H15" s="36">
        <v>173</v>
      </c>
      <c r="I15" s="36">
        <v>405</v>
      </c>
      <c r="J15" s="38">
        <f t="shared" si="3"/>
        <v>-232</v>
      </c>
      <c r="K15" s="39">
        <f t="shared" si="4"/>
        <v>-57.283950617283949</v>
      </c>
      <c r="L15" s="68"/>
    </row>
    <row r="16" spans="1:12" customFormat="1" ht="24" customHeight="1">
      <c r="A16" s="42" t="s">
        <v>31</v>
      </c>
      <c r="B16" s="35">
        <v>1714</v>
      </c>
      <c r="C16" s="79">
        <v>848</v>
      </c>
      <c r="D16" s="37">
        <f t="shared" si="0"/>
        <v>49.474912485414237</v>
      </c>
      <c r="E16" s="36">
        <v>729</v>
      </c>
      <c r="F16" s="38">
        <f t="shared" si="1"/>
        <v>119</v>
      </c>
      <c r="G16" s="39">
        <f t="shared" si="2"/>
        <v>16.323731138545952</v>
      </c>
      <c r="H16" s="36">
        <v>127</v>
      </c>
      <c r="I16" s="36">
        <v>109</v>
      </c>
      <c r="J16" s="38">
        <f t="shared" si="3"/>
        <v>18</v>
      </c>
      <c r="K16" s="39">
        <f t="shared" si="4"/>
        <v>16.513761467889911</v>
      </c>
      <c r="L16" s="68"/>
    </row>
    <row r="17" spans="1:12" customFormat="1" ht="24" customHeight="1">
      <c r="A17" s="42" t="s">
        <v>32</v>
      </c>
      <c r="B17" s="35">
        <v>135</v>
      </c>
      <c r="C17" s="79">
        <v>132</v>
      </c>
      <c r="D17" s="37">
        <f t="shared" si="0"/>
        <v>97.777777777777771</v>
      </c>
      <c r="E17" s="36">
        <v>64</v>
      </c>
      <c r="F17" s="38">
        <f t="shared" si="1"/>
        <v>68</v>
      </c>
      <c r="G17" s="39">
        <f t="shared" si="2"/>
        <v>106.25</v>
      </c>
      <c r="H17" s="36"/>
      <c r="I17" s="36"/>
      <c r="J17" s="38">
        <f t="shared" si="3"/>
        <v>0</v>
      </c>
      <c r="K17" s="39"/>
      <c r="L17" s="68"/>
    </row>
    <row r="18" spans="1:12" customFormat="1" ht="24" customHeight="1">
      <c r="A18" s="34" t="s">
        <v>33</v>
      </c>
      <c r="B18" s="35">
        <v>5752</v>
      </c>
      <c r="C18" s="79">
        <v>1947</v>
      </c>
      <c r="D18" s="37">
        <f t="shared" si="0"/>
        <v>33.849095966620304</v>
      </c>
      <c r="E18" s="36">
        <v>3107</v>
      </c>
      <c r="F18" s="38">
        <f t="shared" si="1"/>
        <v>-1160</v>
      </c>
      <c r="G18" s="39">
        <f t="shared" si="2"/>
        <v>-37.33504988735114</v>
      </c>
      <c r="H18" s="36">
        <v>151</v>
      </c>
      <c r="I18" s="36">
        <v>1441</v>
      </c>
      <c r="J18" s="38">
        <f t="shared" si="3"/>
        <v>-1290</v>
      </c>
      <c r="K18" s="39">
        <f>J18/I18*100</f>
        <v>-89.521165857043712</v>
      </c>
      <c r="L18" s="68"/>
    </row>
    <row r="19" spans="1:12" customFormat="1" ht="24" customHeight="1">
      <c r="A19" s="34" t="s">
        <v>34</v>
      </c>
      <c r="B19" s="35">
        <v>11206</v>
      </c>
      <c r="C19" s="79">
        <v>2879</v>
      </c>
      <c r="D19" s="37">
        <f t="shared" si="0"/>
        <v>25.691593789041583</v>
      </c>
      <c r="E19" s="36">
        <v>5772</v>
      </c>
      <c r="F19" s="38">
        <f t="shared" si="1"/>
        <v>-2893</v>
      </c>
      <c r="G19" s="39">
        <f t="shared" si="2"/>
        <v>-50.121275121275119</v>
      </c>
      <c r="H19" s="36">
        <v>506</v>
      </c>
      <c r="I19" s="36">
        <v>1185</v>
      </c>
      <c r="J19" s="38">
        <f t="shared" si="3"/>
        <v>-679</v>
      </c>
      <c r="K19" s="39">
        <f>J19/I19*100</f>
        <v>-57.299578059071735</v>
      </c>
      <c r="L19" s="68"/>
    </row>
    <row r="20" spans="1:12" customFormat="1" ht="24" customHeight="1">
      <c r="A20" s="41" t="s">
        <v>57</v>
      </c>
      <c r="B20" s="35">
        <v>1</v>
      </c>
      <c r="C20" s="79"/>
      <c r="D20" s="37">
        <f t="shared" si="0"/>
        <v>0</v>
      </c>
      <c r="E20" s="36">
        <v>1</v>
      </c>
      <c r="F20" s="38">
        <f t="shared" si="1"/>
        <v>-1</v>
      </c>
      <c r="G20" s="39">
        <f t="shared" si="2"/>
        <v>-100</v>
      </c>
      <c r="H20" s="36"/>
      <c r="I20" s="36"/>
      <c r="J20" s="38"/>
      <c r="K20" s="39"/>
      <c r="L20" s="68"/>
    </row>
    <row r="21" spans="1:12" s="4" customFormat="1" ht="24" customHeight="1">
      <c r="A21" s="44" t="s">
        <v>36</v>
      </c>
      <c r="B21" s="45">
        <f>SUM(B22:B29)</f>
        <v>51425</v>
      </c>
      <c r="C21" s="80">
        <f>SUM(C22:C29)</f>
        <v>35254</v>
      </c>
      <c r="D21" s="31">
        <f t="shared" si="0"/>
        <v>68.554205153135641</v>
      </c>
      <c r="E21" s="45">
        <f>E22+E23+E24+E25+E26+E27+E28+E29</f>
        <v>26523</v>
      </c>
      <c r="F21" s="32">
        <f t="shared" si="1"/>
        <v>8731</v>
      </c>
      <c r="G21" s="33">
        <f t="shared" si="2"/>
        <v>32.918598951853106</v>
      </c>
      <c r="H21" s="45">
        <f>H22+H23+H24+H25+H26+H27+H28+H29</f>
        <v>13989</v>
      </c>
      <c r="I21" s="70">
        <f>I22+I23+I24+I25+I26+I27+I28+I29</f>
        <v>9174</v>
      </c>
      <c r="J21" s="32">
        <f t="shared" ref="J21:J28" si="5">H21-I21</f>
        <v>4815</v>
      </c>
      <c r="K21" s="33">
        <f>J21/I21*100</f>
        <v>52.485284499672993</v>
      </c>
      <c r="L21" s="68"/>
    </row>
    <row r="22" spans="1:12" s="5" customFormat="1" ht="24" customHeight="1">
      <c r="A22" s="34" t="s">
        <v>37</v>
      </c>
      <c r="B22" s="36">
        <v>10050</v>
      </c>
      <c r="C22" s="79">
        <v>1663</v>
      </c>
      <c r="D22" s="37">
        <f t="shared" si="0"/>
        <v>16.547263681592039</v>
      </c>
      <c r="E22" s="36">
        <v>4190</v>
      </c>
      <c r="F22" s="38">
        <f t="shared" si="1"/>
        <v>-2527</v>
      </c>
      <c r="G22" s="39">
        <f t="shared" si="2"/>
        <v>-60.31026252983294</v>
      </c>
      <c r="H22" s="36">
        <v>201</v>
      </c>
      <c r="I22" s="36">
        <v>2127</v>
      </c>
      <c r="J22" s="38">
        <f t="shared" si="5"/>
        <v>-1926</v>
      </c>
      <c r="K22" s="39">
        <f>J22/I22*100</f>
        <v>-90.550070521861784</v>
      </c>
      <c r="L22" s="68"/>
    </row>
    <row r="23" spans="1:12" s="5" customFormat="1" ht="24" customHeight="1">
      <c r="A23" s="34" t="s">
        <v>38</v>
      </c>
      <c r="B23" s="36">
        <v>13700</v>
      </c>
      <c r="C23" s="79">
        <v>3818</v>
      </c>
      <c r="D23" s="37">
        <f t="shared" si="0"/>
        <v>27.868613138686133</v>
      </c>
      <c r="E23" s="36">
        <v>9485</v>
      </c>
      <c r="F23" s="38">
        <f t="shared" si="1"/>
        <v>-5667</v>
      </c>
      <c r="G23" s="39">
        <f t="shared" si="2"/>
        <v>-59.746968898260413</v>
      </c>
      <c r="H23" s="36">
        <v>553</v>
      </c>
      <c r="I23" s="36">
        <v>4160</v>
      </c>
      <c r="J23" s="38">
        <f t="shared" si="5"/>
        <v>-3607</v>
      </c>
      <c r="K23" s="39">
        <f>J23/I23*100</f>
        <v>-86.706730769230774</v>
      </c>
      <c r="L23" s="68"/>
    </row>
    <row r="24" spans="1:12" s="5" customFormat="1" ht="24" customHeight="1">
      <c r="A24" s="34" t="s">
        <v>39</v>
      </c>
      <c r="B24" s="36">
        <v>6200</v>
      </c>
      <c r="C24" s="79">
        <v>9746</v>
      </c>
      <c r="D24" s="37">
        <f t="shared" si="0"/>
        <v>157.19354838709677</v>
      </c>
      <c r="E24" s="36">
        <v>1804</v>
      </c>
      <c r="F24" s="38">
        <f t="shared" si="1"/>
        <v>7942</v>
      </c>
      <c r="G24" s="39">
        <f t="shared" si="2"/>
        <v>440.2439024390244</v>
      </c>
      <c r="H24" s="36">
        <v>263</v>
      </c>
      <c r="I24" s="36">
        <v>141</v>
      </c>
      <c r="J24" s="38">
        <f t="shared" si="5"/>
        <v>122</v>
      </c>
      <c r="K24" s="39">
        <f>J24/I24*100</f>
        <v>86.524822695035468</v>
      </c>
      <c r="L24" s="68"/>
    </row>
    <row r="25" spans="1:12" s="5" customFormat="1" ht="24" customHeight="1">
      <c r="A25" s="34" t="s">
        <v>40</v>
      </c>
      <c r="B25" s="40">
        <v>10420</v>
      </c>
      <c r="C25" s="81">
        <v>5139</v>
      </c>
      <c r="D25" s="37">
        <f t="shared" si="0"/>
        <v>49.31861804222649</v>
      </c>
      <c r="E25" s="40">
        <v>6757</v>
      </c>
      <c r="F25" s="38">
        <f t="shared" si="1"/>
        <v>-1618</v>
      </c>
      <c r="G25" s="39">
        <f t="shared" si="2"/>
        <v>-23.945537960633416</v>
      </c>
      <c r="H25" s="40">
        <v>714</v>
      </c>
      <c r="I25" s="40">
        <v>2454</v>
      </c>
      <c r="J25" s="38">
        <f t="shared" si="5"/>
        <v>-1740</v>
      </c>
      <c r="K25" s="39">
        <f>J25/I25*100</f>
        <v>-70.904645476772615</v>
      </c>
      <c r="L25" s="68"/>
    </row>
    <row r="26" spans="1:12" s="5" customFormat="1" ht="24" customHeight="1">
      <c r="A26" s="34" t="s">
        <v>41</v>
      </c>
      <c r="B26" s="40">
        <v>150</v>
      </c>
      <c r="C26" s="81">
        <v>106</v>
      </c>
      <c r="D26" s="37">
        <f t="shared" si="0"/>
        <v>70.666666666666671</v>
      </c>
      <c r="E26" s="40">
        <v>290</v>
      </c>
      <c r="F26" s="38">
        <f t="shared" si="1"/>
        <v>-184</v>
      </c>
      <c r="G26" s="39">
        <f t="shared" si="2"/>
        <v>-63.448275862068968</v>
      </c>
      <c r="H26" s="40"/>
      <c r="I26" s="40"/>
      <c r="J26" s="38">
        <f t="shared" si="5"/>
        <v>0</v>
      </c>
      <c r="K26" s="39"/>
      <c r="L26" s="68"/>
    </row>
    <row r="27" spans="1:12" s="5" customFormat="1" ht="24" customHeight="1">
      <c r="A27" s="34" t="s">
        <v>42</v>
      </c>
      <c r="B27" s="40">
        <v>10000</v>
      </c>
      <c r="C27" s="81">
        <v>11381</v>
      </c>
      <c r="D27" s="37">
        <f t="shared" si="0"/>
        <v>113.80999999999999</v>
      </c>
      <c r="E27" s="40">
        <v>2505</v>
      </c>
      <c r="F27" s="38">
        <f t="shared" si="1"/>
        <v>8876</v>
      </c>
      <c r="G27" s="39">
        <f t="shared" si="2"/>
        <v>354.3313373253493</v>
      </c>
      <c r="H27" s="40">
        <v>10773</v>
      </c>
      <c r="I27" s="40"/>
      <c r="J27" s="38">
        <f t="shared" si="5"/>
        <v>10773</v>
      </c>
      <c r="K27" s="39"/>
      <c r="L27" s="68"/>
    </row>
    <row r="28" spans="1:12" s="5" customFormat="1" ht="24" customHeight="1">
      <c r="A28" s="34" t="s">
        <v>43</v>
      </c>
      <c r="B28" s="36">
        <v>900</v>
      </c>
      <c r="C28" s="79">
        <v>3401</v>
      </c>
      <c r="D28" s="37">
        <f t="shared" si="0"/>
        <v>377.88888888888891</v>
      </c>
      <c r="E28" s="36">
        <v>1492</v>
      </c>
      <c r="F28" s="38">
        <f t="shared" si="1"/>
        <v>1909</v>
      </c>
      <c r="G28" s="39">
        <f t="shared" si="2"/>
        <v>127.94906166219839</v>
      </c>
      <c r="H28" s="36">
        <v>1485</v>
      </c>
      <c r="I28" s="40">
        <v>292</v>
      </c>
      <c r="J28" s="38">
        <f t="shared" si="5"/>
        <v>1193</v>
      </c>
      <c r="K28" s="39">
        <f>J28/I28*100</f>
        <v>408.56164383561645</v>
      </c>
      <c r="L28" s="68"/>
    </row>
    <row r="29" spans="1:12" s="5" customFormat="1" ht="24" customHeight="1">
      <c r="A29" s="34" t="s">
        <v>44</v>
      </c>
      <c r="B29" s="36">
        <v>5</v>
      </c>
      <c r="C29" s="79"/>
      <c r="D29" s="37">
        <f t="shared" si="0"/>
        <v>0</v>
      </c>
      <c r="E29" s="36"/>
      <c r="F29" s="38"/>
      <c r="G29" s="39"/>
      <c r="H29" s="36"/>
      <c r="I29" s="36"/>
      <c r="J29" s="38"/>
      <c r="K29" s="39"/>
      <c r="L29" s="68"/>
    </row>
    <row r="30" spans="1:12" s="6" customFormat="1" ht="24" customHeight="1">
      <c r="A30" s="46" t="s">
        <v>45</v>
      </c>
      <c r="B30" s="45">
        <f>B6+B21</f>
        <v>113975</v>
      </c>
      <c r="C30" s="80">
        <f>C6+C21</f>
        <v>60255</v>
      </c>
      <c r="D30" s="31">
        <f t="shared" si="0"/>
        <v>52.866856766834836</v>
      </c>
      <c r="E30" s="47">
        <f>E6+E21</f>
        <v>55799</v>
      </c>
      <c r="F30" s="32">
        <f>C30-E30</f>
        <v>4456</v>
      </c>
      <c r="G30" s="33">
        <f>F30/E30*100</f>
        <v>7.9858061972436776</v>
      </c>
      <c r="H30" s="45">
        <f>H6+H21</f>
        <v>17137</v>
      </c>
      <c r="I30" s="70">
        <f>I6+I21</f>
        <v>15109</v>
      </c>
      <c r="J30" s="32">
        <f>H30-I30</f>
        <v>2028</v>
      </c>
      <c r="K30" s="33">
        <f>J30/I30*100</f>
        <v>13.422463432391291</v>
      </c>
      <c r="L30" s="68"/>
    </row>
    <row r="31" spans="1:12" customFormat="1" ht="24" customHeight="1">
      <c r="A31" s="46" t="s">
        <v>46</v>
      </c>
      <c r="B31" s="45">
        <v>270200</v>
      </c>
      <c r="C31" s="80">
        <v>8008</v>
      </c>
      <c r="D31" s="31">
        <f t="shared" si="0"/>
        <v>2.9637305699481864</v>
      </c>
      <c r="E31" s="45">
        <v>66203</v>
      </c>
      <c r="F31" s="32">
        <f>C31-E31</f>
        <v>-58195</v>
      </c>
      <c r="G31" s="33">
        <f>F31/E31*100</f>
        <v>-87.903871425766198</v>
      </c>
      <c r="H31" s="45">
        <v>422</v>
      </c>
      <c r="I31" s="49">
        <v>7426</v>
      </c>
      <c r="J31" s="32">
        <f>H31-I31</f>
        <v>-7004</v>
      </c>
      <c r="K31" s="33">
        <f>J31/I31*100</f>
        <v>-94.317263668192837</v>
      </c>
      <c r="L31" s="68"/>
    </row>
    <row r="32" spans="1:12" customFormat="1" ht="24" customHeight="1">
      <c r="A32" s="48" t="s">
        <v>47</v>
      </c>
      <c r="B32" s="36">
        <v>260050</v>
      </c>
      <c r="C32" s="79">
        <v>5903</v>
      </c>
      <c r="D32" s="37">
        <f t="shared" si="0"/>
        <v>2.2699480869063642</v>
      </c>
      <c r="E32" s="36">
        <v>64795</v>
      </c>
      <c r="F32" s="38">
        <f>C32-E32</f>
        <v>-58892</v>
      </c>
      <c r="G32" s="39">
        <f>F32/E32*100</f>
        <v>-90.889729145767419</v>
      </c>
      <c r="H32" s="45"/>
      <c r="I32" s="40">
        <v>6887</v>
      </c>
      <c r="J32" s="38">
        <f>H32-I32</f>
        <v>-6887</v>
      </c>
      <c r="K32" s="39">
        <f>J32/I32*100</f>
        <v>-100</v>
      </c>
      <c r="L32" s="68"/>
    </row>
    <row r="33" spans="1:12" s="4" customFormat="1" ht="24" customHeight="1">
      <c r="A33" s="46" t="s">
        <v>48</v>
      </c>
      <c r="B33" s="45">
        <v>3500</v>
      </c>
      <c r="C33" s="80">
        <v>368</v>
      </c>
      <c r="D33" s="37">
        <f t="shared" si="0"/>
        <v>10.514285714285714</v>
      </c>
      <c r="E33" s="45"/>
      <c r="F33" s="32"/>
      <c r="G33" s="39"/>
      <c r="H33" s="49">
        <v>48</v>
      </c>
      <c r="I33" s="45"/>
      <c r="J33" s="38">
        <f>H33-I33</f>
        <v>48</v>
      </c>
      <c r="K33" s="39"/>
      <c r="L33" s="68"/>
    </row>
    <row r="34" spans="1:12" customFormat="1" ht="24" customHeight="1" thickBot="1">
      <c r="A34" s="50" t="s">
        <v>49</v>
      </c>
      <c r="B34" s="51">
        <f>B30+B31+B33</f>
        <v>387675</v>
      </c>
      <c r="C34" s="83">
        <f>C30+C31+C33</f>
        <v>68631</v>
      </c>
      <c r="D34" s="31">
        <f t="shared" si="0"/>
        <v>17.703230798994003</v>
      </c>
      <c r="E34" s="51">
        <f>E30+E31+E33</f>
        <v>122002</v>
      </c>
      <c r="F34" s="53">
        <f>C34-E34</f>
        <v>-53371</v>
      </c>
      <c r="G34" s="54">
        <f>F34/E34*100</f>
        <v>-43.746004163866168</v>
      </c>
      <c r="H34" s="51">
        <f>H30+H31+H33</f>
        <v>17607</v>
      </c>
      <c r="I34" s="71">
        <f>I30+I31+I33</f>
        <v>22535</v>
      </c>
      <c r="J34" s="72">
        <f>H34-I34</f>
        <v>-4928</v>
      </c>
      <c r="K34" s="54">
        <f>J34/I34*100</f>
        <v>-21.86820501442201</v>
      </c>
      <c r="L34" s="73"/>
    </row>
    <row r="35" spans="1:12" customFormat="1">
      <c r="A35" s="139"/>
      <c r="B35" s="140"/>
      <c r="C35" s="140"/>
      <c r="D35" s="140"/>
      <c r="E35" s="140"/>
      <c r="F35" s="5"/>
      <c r="G35" s="5"/>
      <c r="H35" s="9"/>
      <c r="I35" s="10"/>
      <c r="J35" s="7"/>
      <c r="K35" s="7"/>
      <c r="L35" s="7" t="s">
        <v>51</v>
      </c>
    </row>
    <row r="44" spans="1:12" customFormat="1">
      <c r="A44" s="7"/>
      <c r="B44" s="7"/>
      <c r="C44" s="84"/>
      <c r="D44" s="8"/>
      <c r="E44" s="5"/>
      <c r="F44" s="5"/>
      <c r="G44" s="5"/>
      <c r="H44" s="55" t="s">
        <v>52</v>
      </c>
      <c r="I44" s="10"/>
      <c r="J44" s="7"/>
      <c r="K44" s="7"/>
      <c r="L44" s="7"/>
    </row>
  </sheetData>
  <mergeCells count="2">
    <mergeCell ref="A1:L1"/>
    <mergeCell ref="A35:E35"/>
  </mergeCells>
  <phoneticPr fontId="6" type="noConversion"/>
  <printOptions horizontalCentered="1"/>
  <pageMargins left="0.31496062992125984" right="0.35433070866141736" top="0.74803149606299213" bottom="0.74803149606299213" header="0.31496062992125984" footer="0.31496062992125984"/>
  <pageSetup paperSize="8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N44"/>
  <sheetViews>
    <sheetView topLeftCell="A16" workbookViewId="0">
      <selection activeCell="D37" sqref="D37"/>
    </sheetView>
  </sheetViews>
  <sheetFormatPr defaultRowHeight="15.6"/>
  <cols>
    <col min="1" max="1" width="36.69921875" style="7" customWidth="1"/>
    <col min="2" max="2" width="12.19921875" style="7" customWidth="1"/>
    <col min="3" max="3" width="12.19921875" style="84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70" width="9" style="7" customWidth="1"/>
  </cols>
  <sheetData>
    <row r="1" spans="1:12" customFormat="1" ht="32.25" customHeight="1">
      <c r="A1" s="138" t="s">
        <v>59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customFormat="1" ht="20.25" customHeight="1" thickBot="1">
      <c r="A2" s="11">
        <v>44773</v>
      </c>
      <c r="B2" s="11"/>
      <c r="C2" s="74"/>
      <c r="D2" s="13"/>
      <c r="E2" s="12"/>
      <c r="F2" s="12"/>
      <c r="G2" s="12"/>
      <c r="H2" s="14"/>
      <c r="I2" s="56"/>
      <c r="J2" s="57"/>
      <c r="K2" s="58"/>
      <c r="L2" s="59" t="s">
        <v>1</v>
      </c>
    </row>
    <row r="3" spans="1:12" s="1" customFormat="1" ht="18.75" customHeight="1">
      <c r="A3" s="15"/>
      <c r="B3" s="16" t="s">
        <v>2</v>
      </c>
      <c r="C3" s="75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6" t="s">
        <v>6</v>
      </c>
      <c r="K3" s="16" t="s">
        <v>6</v>
      </c>
      <c r="L3" s="61"/>
    </row>
    <row r="4" spans="1:12" s="2" customFormat="1" ht="18.75" customHeight="1">
      <c r="A4" s="20" t="s">
        <v>8</v>
      </c>
      <c r="B4" s="21" t="s">
        <v>9</v>
      </c>
      <c r="C4" s="76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pans="1:12" s="3" customFormat="1" ht="18.75" customHeight="1">
      <c r="A5" s="25"/>
      <c r="B5" s="26" t="s">
        <v>17</v>
      </c>
      <c r="C5" s="77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4" t="s">
        <v>10</v>
      </c>
      <c r="J5" s="65" t="s">
        <v>19</v>
      </c>
      <c r="K5" s="65" t="s">
        <v>20</v>
      </c>
      <c r="L5" s="66"/>
    </row>
    <row r="6" spans="1:12" s="4" customFormat="1" ht="24" customHeight="1">
      <c r="A6" s="29" t="s">
        <v>21</v>
      </c>
      <c r="B6" s="30">
        <f>SUM(B7:B20)</f>
        <v>62550</v>
      </c>
      <c r="C6" s="78">
        <f>SUM(C7:C20)</f>
        <v>27344</v>
      </c>
      <c r="D6" s="31">
        <f t="shared" ref="D6:D34" si="0">C6/B6*100</f>
        <v>43.715427657873704</v>
      </c>
      <c r="E6" s="30">
        <f>SUM(E7:E20)</f>
        <v>33672</v>
      </c>
      <c r="F6" s="32">
        <f t="shared" ref="F6:F28" si="1">C6-E6</f>
        <v>-6328</v>
      </c>
      <c r="G6" s="33">
        <f t="shared" ref="G6:G28" si="2">F6/E6*100</f>
        <v>-18.793062485150866</v>
      </c>
      <c r="H6" s="30">
        <f>SUM(H7:H20)</f>
        <v>2343</v>
      </c>
      <c r="I6" s="30">
        <f>SUM(I7:I20)</f>
        <v>4396</v>
      </c>
      <c r="J6" s="32">
        <f t="shared" ref="J6:J19" si="3">H6-I6</f>
        <v>-2053</v>
      </c>
      <c r="K6" s="33">
        <f t="shared" ref="K6:K17" si="4">J6/I6*100</f>
        <v>-46.701546860782528</v>
      </c>
      <c r="L6" s="68"/>
    </row>
    <row r="7" spans="1:12" customFormat="1" ht="24" customHeight="1">
      <c r="A7" s="34" t="s">
        <v>22</v>
      </c>
      <c r="B7" s="35">
        <v>15532</v>
      </c>
      <c r="C7" s="79">
        <v>6908</v>
      </c>
      <c r="D7" s="37">
        <f t="shared" si="0"/>
        <v>44.475920679886691</v>
      </c>
      <c r="E7" s="36">
        <v>8419</v>
      </c>
      <c r="F7" s="38">
        <f t="shared" si="1"/>
        <v>-1511</v>
      </c>
      <c r="G7" s="39">
        <f t="shared" si="2"/>
        <v>-17.947499703052618</v>
      </c>
      <c r="H7" s="40">
        <f>C7-'2022年6月 '!C7</f>
        <v>-352</v>
      </c>
      <c r="I7" s="36">
        <f>E7-'2022年6月 '!E7</f>
        <v>1363</v>
      </c>
      <c r="J7" s="38">
        <f t="shared" si="3"/>
        <v>-1715</v>
      </c>
      <c r="K7" s="39">
        <f t="shared" si="4"/>
        <v>-125.82538517975055</v>
      </c>
      <c r="L7" s="68"/>
    </row>
    <row r="8" spans="1:12" customFormat="1" ht="24" customHeight="1">
      <c r="A8" s="34" t="s">
        <v>23</v>
      </c>
      <c r="B8" s="35">
        <v>7150</v>
      </c>
      <c r="C8" s="79">
        <v>3175</v>
      </c>
      <c r="D8" s="37">
        <f t="shared" si="0"/>
        <v>44.405594405594407</v>
      </c>
      <c r="E8" s="36">
        <v>5400</v>
      </c>
      <c r="F8" s="38">
        <f t="shared" si="1"/>
        <v>-2225</v>
      </c>
      <c r="G8" s="39">
        <f t="shared" si="2"/>
        <v>-41.203703703703702</v>
      </c>
      <c r="H8" s="36">
        <f>C8-'2022年6月 '!C8</f>
        <v>677</v>
      </c>
      <c r="I8" s="36">
        <f>E8-'2022年6月 '!E8</f>
        <v>749</v>
      </c>
      <c r="J8" s="38">
        <f t="shared" si="3"/>
        <v>-72</v>
      </c>
      <c r="K8" s="39">
        <f t="shared" si="4"/>
        <v>-9.6128170894526033</v>
      </c>
      <c r="L8" s="68"/>
    </row>
    <row r="9" spans="1:12" customFormat="1" ht="24" customHeight="1">
      <c r="A9" s="34" t="s">
        <v>24</v>
      </c>
      <c r="B9" s="35">
        <v>1403</v>
      </c>
      <c r="C9" s="79">
        <v>389</v>
      </c>
      <c r="D9" s="37">
        <f t="shared" si="0"/>
        <v>27.726300784034212</v>
      </c>
      <c r="E9" s="36">
        <v>706</v>
      </c>
      <c r="F9" s="38">
        <f t="shared" si="1"/>
        <v>-317</v>
      </c>
      <c r="G9" s="39">
        <f t="shared" si="2"/>
        <v>-44.900849858356942</v>
      </c>
      <c r="H9" s="36">
        <f>C9-'2022年6月 '!C9</f>
        <v>107</v>
      </c>
      <c r="I9" s="36">
        <f>E9-'2022年6月 '!E9</f>
        <v>85</v>
      </c>
      <c r="J9" s="38">
        <f t="shared" si="3"/>
        <v>22</v>
      </c>
      <c r="K9" s="39">
        <f t="shared" si="4"/>
        <v>25.882352941176475</v>
      </c>
      <c r="L9" s="68"/>
    </row>
    <row r="10" spans="1:12" customFormat="1" ht="24" customHeight="1">
      <c r="A10" s="34" t="s">
        <v>25</v>
      </c>
      <c r="B10" s="35">
        <v>1408</v>
      </c>
      <c r="C10" s="79">
        <v>52</v>
      </c>
      <c r="D10" s="37">
        <f t="shared" si="0"/>
        <v>3.6931818181818183</v>
      </c>
      <c r="E10" s="36">
        <v>619</v>
      </c>
      <c r="F10" s="38">
        <f t="shared" si="1"/>
        <v>-567</v>
      </c>
      <c r="G10" s="39">
        <f t="shared" si="2"/>
        <v>-91.599353796445882</v>
      </c>
      <c r="H10" s="36">
        <f>C10-'2022年6月 '!C10</f>
        <v>3</v>
      </c>
      <c r="I10" s="36">
        <f>E10-'2022年6月 '!E10</f>
        <v>4</v>
      </c>
      <c r="J10" s="38">
        <f t="shared" si="3"/>
        <v>-1</v>
      </c>
      <c r="K10" s="39">
        <f t="shared" si="4"/>
        <v>-25</v>
      </c>
      <c r="L10" s="68"/>
    </row>
    <row r="11" spans="1:12" customFormat="1" ht="24" customHeight="1">
      <c r="A11" s="34" t="s">
        <v>26</v>
      </c>
      <c r="B11" s="35">
        <v>5715</v>
      </c>
      <c r="C11" s="79">
        <v>2715</v>
      </c>
      <c r="D11" s="37">
        <f t="shared" si="0"/>
        <v>47.506561679790025</v>
      </c>
      <c r="E11" s="36">
        <v>2999</v>
      </c>
      <c r="F11" s="38">
        <f t="shared" si="1"/>
        <v>-284</v>
      </c>
      <c r="G11" s="39">
        <f t="shared" si="2"/>
        <v>-9.4698232744248081</v>
      </c>
      <c r="H11" s="36">
        <f>C11-'2022年6月 '!C11</f>
        <v>357</v>
      </c>
      <c r="I11" s="36">
        <f>E11-'2022年6月 '!E11</f>
        <v>462</v>
      </c>
      <c r="J11" s="38">
        <f t="shared" si="3"/>
        <v>-105</v>
      </c>
      <c r="K11" s="39">
        <f t="shared" si="4"/>
        <v>-22.727272727272727</v>
      </c>
      <c r="L11" s="68"/>
    </row>
    <row r="12" spans="1:12" customFormat="1" ht="24" customHeight="1">
      <c r="A12" s="34" t="s">
        <v>27</v>
      </c>
      <c r="B12" s="35">
        <v>1839</v>
      </c>
      <c r="C12" s="79">
        <v>1535</v>
      </c>
      <c r="D12" s="37">
        <f t="shared" si="0"/>
        <v>83.469276780859161</v>
      </c>
      <c r="E12" s="36">
        <v>223</v>
      </c>
      <c r="F12" s="38">
        <f t="shared" si="1"/>
        <v>1312</v>
      </c>
      <c r="G12" s="39">
        <f t="shared" si="2"/>
        <v>588.34080717488791</v>
      </c>
      <c r="H12" s="36">
        <f>C12-'2022年6月 '!C12</f>
        <v>31</v>
      </c>
      <c r="I12" s="36">
        <f>E12-'2022年6月 '!E12</f>
        <v>10</v>
      </c>
      <c r="J12" s="38">
        <f t="shared" si="3"/>
        <v>21</v>
      </c>
      <c r="K12" s="39">
        <f t="shared" si="4"/>
        <v>210</v>
      </c>
      <c r="L12" s="68"/>
    </row>
    <row r="13" spans="1:12" customFormat="1" ht="24" customHeight="1">
      <c r="A13" s="41" t="s">
        <v>28</v>
      </c>
      <c r="B13" s="35">
        <v>1785</v>
      </c>
      <c r="C13" s="79">
        <v>1644</v>
      </c>
      <c r="D13" s="37">
        <f t="shared" si="0"/>
        <v>92.100840336134453</v>
      </c>
      <c r="E13" s="36">
        <v>929</v>
      </c>
      <c r="F13" s="38">
        <f t="shared" si="1"/>
        <v>715</v>
      </c>
      <c r="G13" s="39">
        <f t="shared" si="2"/>
        <v>76.964477933261577</v>
      </c>
      <c r="H13" s="36">
        <f>C13-'2022年6月 '!C13</f>
        <v>432</v>
      </c>
      <c r="I13" s="36">
        <f>E13-'2022年6月 '!E13</f>
        <v>143</v>
      </c>
      <c r="J13" s="38">
        <f t="shared" si="3"/>
        <v>289</v>
      </c>
      <c r="K13" s="39">
        <f t="shared" si="4"/>
        <v>202.09790209790208</v>
      </c>
      <c r="L13" s="68"/>
    </row>
    <row r="14" spans="1:12" customFormat="1" ht="24" customHeight="1">
      <c r="A14" s="41" t="s">
        <v>29</v>
      </c>
      <c r="B14" s="35">
        <v>1905</v>
      </c>
      <c r="C14" s="79">
        <v>569</v>
      </c>
      <c r="D14" s="37">
        <f t="shared" si="0"/>
        <v>29.868766404199476</v>
      </c>
      <c r="E14" s="36">
        <v>194</v>
      </c>
      <c r="F14" s="38">
        <f t="shared" si="1"/>
        <v>375</v>
      </c>
      <c r="G14" s="39">
        <f t="shared" si="2"/>
        <v>193.29896907216494</v>
      </c>
      <c r="H14" s="36">
        <f>C14-'2022年6月 '!C14</f>
        <v>20</v>
      </c>
      <c r="I14" s="36">
        <f>E14-'2022年6月 '!E14</f>
        <v>2</v>
      </c>
      <c r="J14" s="38">
        <f t="shared" si="3"/>
        <v>18</v>
      </c>
      <c r="K14" s="39">
        <f t="shared" si="4"/>
        <v>900</v>
      </c>
      <c r="L14" s="68"/>
    </row>
    <row r="15" spans="1:12" customFormat="1" ht="24" customHeight="1">
      <c r="A15" s="34" t="s">
        <v>30</v>
      </c>
      <c r="B15" s="35">
        <v>7005</v>
      </c>
      <c r="C15" s="79">
        <v>3796</v>
      </c>
      <c r="D15" s="37">
        <f t="shared" si="0"/>
        <v>54.189864382583863</v>
      </c>
      <c r="E15" s="36">
        <v>3165</v>
      </c>
      <c r="F15" s="38">
        <f t="shared" si="1"/>
        <v>631</v>
      </c>
      <c r="G15" s="39">
        <f t="shared" si="2"/>
        <v>19.936808846761451</v>
      </c>
      <c r="H15" s="36">
        <f>C15-'2022年6月 '!C15</f>
        <v>313</v>
      </c>
      <c r="I15" s="36">
        <f>E15-'2022年6月 '!E15</f>
        <v>233</v>
      </c>
      <c r="J15" s="38">
        <f t="shared" si="3"/>
        <v>80</v>
      </c>
      <c r="K15" s="39">
        <f t="shared" si="4"/>
        <v>34.334763948497852</v>
      </c>
      <c r="L15" s="68"/>
    </row>
    <row r="16" spans="1:12" customFormat="1" ht="24" customHeight="1">
      <c r="A16" s="42" t="s">
        <v>31</v>
      </c>
      <c r="B16" s="35">
        <v>1714</v>
      </c>
      <c r="C16" s="79">
        <v>975</v>
      </c>
      <c r="D16" s="37">
        <f t="shared" si="0"/>
        <v>56.884480746791134</v>
      </c>
      <c r="E16" s="36">
        <v>847</v>
      </c>
      <c r="F16" s="38">
        <f t="shared" si="1"/>
        <v>128</v>
      </c>
      <c r="G16" s="39">
        <f t="shared" si="2"/>
        <v>15.11216056670602</v>
      </c>
      <c r="H16" s="36">
        <f>C16-'2022年6月 '!C16</f>
        <v>127</v>
      </c>
      <c r="I16" s="36">
        <f>E16-'2022年6月 '!E16</f>
        <v>118</v>
      </c>
      <c r="J16" s="38">
        <f t="shared" si="3"/>
        <v>9</v>
      </c>
      <c r="K16" s="39">
        <f t="shared" si="4"/>
        <v>7.6271186440677967</v>
      </c>
      <c r="L16" s="68"/>
    </row>
    <row r="17" spans="1:12" customFormat="1" ht="24" customHeight="1">
      <c r="A17" s="42" t="s">
        <v>32</v>
      </c>
      <c r="B17" s="35">
        <v>135</v>
      </c>
      <c r="C17" s="79">
        <v>162</v>
      </c>
      <c r="D17" s="37">
        <f t="shared" si="0"/>
        <v>120</v>
      </c>
      <c r="E17" s="36">
        <v>101</v>
      </c>
      <c r="F17" s="38">
        <f t="shared" si="1"/>
        <v>61</v>
      </c>
      <c r="G17" s="39">
        <f t="shared" si="2"/>
        <v>60.396039603960396</v>
      </c>
      <c r="H17" s="36">
        <f>C17-'2022年6月 '!C17</f>
        <v>30</v>
      </c>
      <c r="I17" s="36">
        <f>E17-'2022年6月 '!E17</f>
        <v>37</v>
      </c>
      <c r="J17" s="38">
        <f t="shared" si="3"/>
        <v>-7</v>
      </c>
      <c r="K17" s="39">
        <f t="shared" si="4"/>
        <v>-18.918918918918919</v>
      </c>
      <c r="L17" s="68"/>
    </row>
    <row r="18" spans="1:12" customFormat="1" ht="24" customHeight="1">
      <c r="A18" s="34" t="s">
        <v>33</v>
      </c>
      <c r="B18" s="35">
        <v>5752</v>
      </c>
      <c r="C18" s="79">
        <v>2039</v>
      </c>
      <c r="D18" s="37">
        <f t="shared" si="0"/>
        <v>35.448539638386649</v>
      </c>
      <c r="E18" s="36">
        <v>3136</v>
      </c>
      <c r="F18" s="38">
        <f t="shared" si="1"/>
        <v>-1097</v>
      </c>
      <c r="G18" s="39">
        <f t="shared" si="2"/>
        <v>-34.98086734693878</v>
      </c>
      <c r="H18" s="36">
        <f>C18-'2022年6月 '!C18</f>
        <v>92</v>
      </c>
      <c r="I18" s="36">
        <f>E18-'2022年6月 '!E18</f>
        <v>29</v>
      </c>
      <c r="J18" s="38">
        <f t="shared" si="3"/>
        <v>63</v>
      </c>
      <c r="K18" s="39">
        <f>J18/I18*100</f>
        <v>217.24137931034483</v>
      </c>
      <c r="L18" s="68"/>
    </row>
    <row r="19" spans="1:12" customFormat="1" ht="24" customHeight="1">
      <c r="A19" s="34" t="s">
        <v>34</v>
      </c>
      <c r="B19" s="35">
        <v>11206</v>
      </c>
      <c r="C19" s="79">
        <v>3371</v>
      </c>
      <c r="D19" s="37">
        <f t="shared" si="0"/>
        <v>30.082098875602352</v>
      </c>
      <c r="E19" s="36">
        <v>6933</v>
      </c>
      <c r="F19" s="38">
        <f t="shared" si="1"/>
        <v>-3562</v>
      </c>
      <c r="G19" s="39">
        <f t="shared" si="2"/>
        <v>-51.37747007067648</v>
      </c>
      <c r="H19" s="36">
        <f>C19-'2022年6月 '!C19</f>
        <v>492</v>
      </c>
      <c r="I19" s="36">
        <f>E19-'2022年6月 '!E19</f>
        <v>1161</v>
      </c>
      <c r="J19" s="38">
        <f t="shared" si="3"/>
        <v>-669</v>
      </c>
      <c r="K19" s="39">
        <f>J19/I19*100</f>
        <v>-57.622739018087856</v>
      </c>
      <c r="L19" s="68"/>
    </row>
    <row r="20" spans="1:12" customFormat="1" ht="24" customHeight="1">
      <c r="A20" s="41" t="s">
        <v>57</v>
      </c>
      <c r="B20" s="35">
        <v>1</v>
      </c>
      <c r="C20" s="79">
        <v>14</v>
      </c>
      <c r="D20" s="37">
        <f t="shared" si="0"/>
        <v>1400</v>
      </c>
      <c r="E20" s="36">
        <v>1</v>
      </c>
      <c r="F20" s="38">
        <f t="shared" si="1"/>
        <v>13</v>
      </c>
      <c r="G20" s="39">
        <f t="shared" si="2"/>
        <v>1300</v>
      </c>
      <c r="H20" s="36">
        <f>C20-'2022年6月 '!C20</f>
        <v>14</v>
      </c>
      <c r="I20" s="36">
        <f>E20-'2022年6月 '!E20</f>
        <v>0</v>
      </c>
      <c r="J20" s="38"/>
      <c r="K20" s="39"/>
      <c r="L20" s="68"/>
    </row>
    <row r="21" spans="1:12" s="4" customFormat="1" ht="24" customHeight="1">
      <c r="A21" s="44" t="s">
        <v>36</v>
      </c>
      <c r="B21" s="45">
        <f>SUM(B22:B29)</f>
        <v>51425</v>
      </c>
      <c r="C21" s="80">
        <f>SUM(C22:C29)</f>
        <v>36129</v>
      </c>
      <c r="D21" s="31">
        <f t="shared" si="0"/>
        <v>70.255712202236268</v>
      </c>
      <c r="E21" s="45">
        <f>E22+E23+E24+E25+E26+E27+E28+E29</f>
        <v>27198</v>
      </c>
      <c r="F21" s="32">
        <f t="shared" si="1"/>
        <v>8931</v>
      </c>
      <c r="G21" s="33">
        <f t="shared" si="2"/>
        <v>32.836973306860799</v>
      </c>
      <c r="H21" s="45">
        <f>H22+H23+H24+H25+H26+H27+H28+H29</f>
        <v>875</v>
      </c>
      <c r="I21" s="70">
        <f>I22+I23+I24+I25+I26+I27+I28+I29</f>
        <v>675</v>
      </c>
      <c r="J21" s="32">
        <f t="shared" ref="J21:J28" si="5">H21-I21</f>
        <v>200</v>
      </c>
      <c r="K21" s="33">
        <f>J21/I21*100</f>
        <v>29.629629629629626</v>
      </c>
      <c r="L21" s="68"/>
    </row>
    <row r="22" spans="1:12" s="5" customFormat="1" ht="24" customHeight="1">
      <c r="A22" s="34" t="s">
        <v>37</v>
      </c>
      <c r="B22" s="36">
        <v>10050</v>
      </c>
      <c r="C22" s="79">
        <v>1910</v>
      </c>
      <c r="D22" s="37">
        <f t="shared" si="0"/>
        <v>19.00497512437811</v>
      </c>
      <c r="E22" s="36">
        <v>4532</v>
      </c>
      <c r="F22" s="38">
        <f t="shared" si="1"/>
        <v>-2622</v>
      </c>
      <c r="G22" s="39">
        <f t="shared" si="2"/>
        <v>-57.855251544571928</v>
      </c>
      <c r="H22" s="40">
        <f>C22-'2022年6月 '!C22</f>
        <v>247</v>
      </c>
      <c r="I22" s="36">
        <f>E22-'2022年6月 '!E22</f>
        <v>342</v>
      </c>
      <c r="J22" s="38">
        <f t="shared" si="5"/>
        <v>-95</v>
      </c>
      <c r="K22" s="39">
        <f>J22/I22*100</f>
        <v>-27.777777777777779</v>
      </c>
      <c r="L22" s="68"/>
    </row>
    <row r="23" spans="1:12" s="5" customFormat="1" ht="24" customHeight="1">
      <c r="A23" s="34" t="s">
        <v>38</v>
      </c>
      <c r="B23" s="36">
        <v>13700</v>
      </c>
      <c r="C23" s="79">
        <v>4444</v>
      </c>
      <c r="D23" s="37">
        <f t="shared" si="0"/>
        <v>32.437956204379567</v>
      </c>
      <c r="E23" s="36">
        <v>9742</v>
      </c>
      <c r="F23" s="38">
        <f t="shared" si="1"/>
        <v>-5298</v>
      </c>
      <c r="G23" s="39">
        <f t="shared" si="2"/>
        <v>-54.38308355573804</v>
      </c>
      <c r="H23" s="40">
        <f>C23-'2022年6月 '!C23</f>
        <v>626</v>
      </c>
      <c r="I23" s="36">
        <f>E23-'2022年6月 '!E23</f>
        <v>257</v>
      </c>
      <c r="J23" s="38">
        <f t="shared" si="5"/>
        <v>369</v>
      </c>
      <c r="K23" s="39">
        <f>J23/I23*100</f>
        <v>143.57976653696497</v>
      </c>
      <c r="L23" s="68"/>
    </row>
    <row r="24" spans="1:12" s="5" customFormat="1" ht="24" customHeight="1">
      <c r="A24" s="34" t="s">
        <v>39</v>
      </c>
      <c r="B24" s="36">
        <v>6200</v>
      </c>
      <c r="C24" s="79">
        <v>9745</v>
      </c>
      <c r="D24" s="37">
        <f t="shared" si="0"/>
        <v>157.17741935483872</v>
      </c>
      <c r="E24" s="36">
        <v>1804</v>
      </c>
      <c r="F24" s="38">
        <f t="shared" si="1"/>
        <v>7941</v>
      </c>
      <c r="G24" s="39">
        <f t="shared" si="2"/>
        <v>440.1884700665189</v>
      </c>
      <c r="H24" s="40">
        <f>C24-'2022年6月 '!C24</f>
        <v>-1</v>
      </c>
      <c r="I24" s="36">
        <f>E24-'2022年6月 '!E24</f>
        <v>0</v>
      </c>
      <c r="J24" s="38">
        <f t="shared" si="5"/>
        <v>-1</v>
      </c>
      <c r="K24" s="39"/>
      <c r="L24" s="68"/>
    </row>
    <row r="25" spans="1:12" s="5" customFormat="1" ht="24" customHeight="1">
      <c r="A25" s="34" t="s">
        <v>40</v>
      </c>
      <c r="B25" s="40">
        <v>10420</v>
      </c>
      <c r="C25" s="81">
        <v>5144</v>
      </c>
      <c r="D25" s="37">
        <f t="shared" si="0"/>
        <v>49.366602687140116</v>
      </c>
      <c r="E25" s="40">
        <v>7028</v>
      </c>
      <c r="F25" s="38">
        <f t="shared" si="1"/>
        <v>-1884</v>
      </c>
      <c r="G25" s="39">
        <f t="shared" si="2"/>
        <v>-26.807057484348324</v>
      </c>
      <c r="H25" s="40">
        <f>C25-'2022年6月 '!C25</f>
        <v>5</v>
      </c>
      <c r="I25" s="36">
        <f>E25-'2022年6月 '!E25</f>
        <v>271</v>
      </c>
      <c r="J25" s="38">
        <f t="shared" si="5"/>
        <v>-266</v>
      </c>
      <c r="K25" s="39">
        <f>J25/I25*100</f>
        <v>-98.154981549815503</v>
      </c>
      <c r="L25" s="68"/>
    </row>
    <row r="26" spans="1:12" s="5" customFormat="1" ht="24" customHeight="1">
      <c r="A26" s="34" t="s">
        <v>41</v>
      </c>
      <c r="B26" s="40">
        <v>150</v>
      </c>
      <c r="C26" s="81">
        <v>106</v>
      </c>
      <c r="D26" s="37">
        <f t="shared" si="0"/>
        <v>70.666666666666671</v>
      </c>
      <c r="E26" s="40">
        <v>290</v>
      </c>
      <c r="F26" s="38">
        <f t="shared" si="1"/>
        <v>-184</v>
      </c>
      <c r="G26" s="39">
        <f t="shared" si="2"/>
        <v>-63.448275862068968</v>
      </c>
      <c r="H26" s="40">
        <v>0</v>
      </c>
      <c r="I26" s="36">
        <f>E26-'2022年6月 '!E26</f>
        <v>0</v>
      </c>
      <c r="J26" s="38">
        <f t="shared" si="5"/>
        <v>0</v>
      </c>
      <c r="K26" s="39"/>
      <c r="L26" s="68"/>
    </row>
    <row r="27" spans="1:12" s="5" customFormat="1" ht="24" customHeight="1">
      <c r="A27" s="34" t="s">
        <v>42</v>
      </c>
      <c r="B27" s="40">
        <v>10000</v>
      </c>
      <c r="C27" s="81">
        <v>11380</v>
      </c>
      <c r="D27" s="37">
        <f t="shared" si="0"/>
        <v>113.79999999999998</v>
      </c>
      <c r="E27" s="40">
        <v>2535</v>
      </c>
      <c r="F27" s="38">
        <f t="shared" si="1"/>
        <v>8845</v>
      </c>
      <c r="G27" s="39">
        <f t="shared" si="2"/>
        <v>348.91518737672584</v>
      </c>
      <c r="H27" s="40">
        <f>C27-'2022年6月 '!C27</f>
        <v>-1</v>
      </c>
      <c r="I27" s="36">
        <f>E27-'2022年6月 '!E27</f>
        <v>30</v>
      </c>
      <c r="J27" s="38">
        <f t="shared" si="5"/>
        <v>-31</v>
      </c>
      <c r="K27" s="39">
        <f>J27/I27*100</f>
        <v>-103.33333333333334</v>
      </c>
      <c r="L27" s="68"/>
    </row>
    <row r="28" spans="1:12" s="5" customFormat="1" ht="24" customHeight="1">
      <c r="A28" s="34" t="s">
        <v>43</v>
      </c>
      <c r="B28" s="36">
        <v>900</v>
      </c>
      <c r="C28" s="79">
        <v>3400</v>
      </c>
      <c r="D28" s="37">
        <f t="shared" si="0"/>
        <v>377.77777777777777</v>
      </c>
      <c r="E28" s="36">
        <v>1267</v>
      </c>
      <c r="F28" s="38">
        <f t="shared" si="1"/>
        <v>2133</v>
      </c>
      <c r="G28" s="39">
        <f t="shared" si="2"/>
        <v>168.35043409629046</v>
      </c>
      <c r="H28" s="40">
        <f>C28-'2022年6月 '!C28</f>
        <v>-1</v>
      </c>
      <c r="I28" s="40">
        <f>E28-'2022年6月 '!E28</f>
        <v>-225</v>
      </c>
      <c r="J28" s="38">
        <f t="shared" si="5"/>
        <v>224</v>
      </c>
      <c r="K28" s="39">
        <f>J28/I28*100</f>
        <v>-99.555555555555557</v>
      </c>
      <c r="L28" s="68"/>
    </row>
    <row r="29" spans="1:12" s="5" customFormat="1" ht="24" customHeight="1">
      <c r="A29" s="34" t="s">
        <v>44</v>
      </c>
      <c r="B29" s="36">
        <v>5</v>
      </c>
      <c r="C29" s="79"/>
      <c r="D29" s="37">
        <f t="shared" si="0"/>
        <v>0</v>
      </c>
      <c r="E29" s="36"/>
      <c r="F29" s="38"/>
      <c r="G29" s="39"/>
      <c r="H29" s="40"/>
      <c r="I29" s="36">
        <f>E29-'2022年6月 '!E29</f>
        <v>0</v>
      </c>
      <c r="J29" s="38"/>
      <c r="K29" s="39"/>
      <c r="L29" s="68"/>
    </row>
    <row r="30" spans="1:12" s="6" customFormat="1" ht="24" customHeight="1">
      <c r="A30" s="46" t="s">
        <v>45</v>
      </c>
      <c r="B30" s="45">
        <f>B6+B21</f>
        <v>113975</v>
      </c>
      <c r="C30" s="80">
        <f>C6+C21</f>
        <v>63473</v>
      </c>
      <c r="D30" s="31">
        <f t="shared" si="0"/>
        <v>55.690282956788771</v>
      </c>
      <c r="E30" s="47">
        <f>E6+E21</f>
        <v>60870</v>
      </c>
      <c r="F30" s="32">
        <f>C30-E30</f>
        <v>2603</v>
      </c>
      <c r="G30" s="33">
        <f>F30/E30*100</f>
        <v>4.2763265976671594</v>
      </c>
      <c r="H30" s="45">
        <f>H6+H21</f>
        <v>3218</v>
      </c>
      <c r="I30" s="70">
        <f>I6+I21</f>
        <v>5071</v>
      </c>
      <c r="J30" s="32">
        <f>H30-I30</f>
        <v>-1853</v>
      </c>
      <c r="K30" s="33">
        <f>J30/I30*100</f>
        <v>-36.541116150660621</v>
      </c>
      <c r="L30" s="68"/>
    </row>
    <row r="31" spans="1:12" customFormat="1" ht="24" customHeight="1">
      <c r="A31" s="46" t="s">
        <v>46</v>
      </c>
      <c r="B31" s="45">
        <v>270200</v>
      </c>
      <c r="C31" s="80">
        <v>8536</v>
      </c>
      <c r="D31" s="31">
        <f t="shared" si="0"/>
        <v>3.1591413767579568</v>
      </c>
      <c r="E31" s="45">
        <v>76651</v>
      </c>
      <c r="F31" s="32">
        <f>C31-E31</f>
        <v>-68115</v>
      </c>
      <c r="G31" s="33">
        <f>F31/E31*100</f>
        <v>-88.86381130057012</v>
      </c>
      <c r="H31" s="45">
        <f>C31-'2022年6月 '!C31</f>
        <v>528</v>
      </c>
      <c r="I31" s="49">
        <f>E31-'2022年6月 '!E31</f>
        <v>10448</v>
      </c>
      <c r="J31" s="32">
        <f>H31-I31</f>
        <v>-9920</v>
      </c>
      <c r="K31" s="33">
        <f>J31/I31*100</f>
        <v>-94.946401225114855</v>
      </c>
      <c r="L31" s="68"/>
    </row>
    <row r="32" spans="1:12" customFormat="1" ht="24" customHeight="1">
      <c r="A32" s="48" t="s">
        <v>47</v>
      </c>
      <c r="B32" s="36">
        <v>260050</v>
      </c>
      <c r="C32" s="79">
        <v>6337</v>
      </c>
      <c r="D32" s="37">
        <f t="shared" si="0"/>
        <v>2.4368390694097291</v>
      </c>
      <c r="E32" s="36">
        <v>75153</v>
      </c>
      <c r="F32" s="38">
        <f>C32-E32</f>
        <v>-68816</v>
      </c>
      <c r="G32" s="39">
        <f>F32/E32*100</f>
        <v>-91.567868215507033</v>
      </c>
      <c r="H32" s="45">
        <f>C32-'2022年6月 '!C32</f>
        <v>434</v>
      </c>
      <c r="I32" s="49">
        <f>E32-'2022年6月 '!E32</f>
        <v>10358</v>
      </c>
      <c r="J32" s="38">
        <f>H32-I32</f>
        <v>-9924</v>
      </c>
      <c r="K32" s="39">
        <f>J32/I32*100</f>
        <v>-95.810001930874691</v>
      </c>
      <c r="L32" s="68"/>
    </row>
    <row r="33" spans="1:12" s="4" customFormat="1" ht="24" customHeight="1">
      <c r="A33" s="46" t="s">
        <v>48</v>
      </c>
      <c r="B33" s="45">
        <v>3500</v>
      </c>
      <c r="C33" s="80">
        <v>368</v>
      </c>
      <c r="D33" s="37">
        <f t="shared" si="0"/>
        <v>10.514285714285714</v>
      </c>
      <c r="E33" s="45">
        <v>0</v>
      </c>
      <c r="F33" s="32">
        <f>C33-E33</f>
        <v>368</v>
      </c>
      <c r="G33" s="39"/>
      <c r="H33" s="49">
        <v>0</v>
      </c>
      <c r="I33" s="45"/>
      <c r="J33" s="38">
        <f>H33-I33</f>
        <v>0</v>
      </c>
      <c r="K33" s="39"/>
      <c r="L33" s="68"/>
    </row>
    <row r="34" spans="1:12" customFormat="1" ht="24" customHeight="1" thickBot="1">
      <c r="A34" s="50" t="s">
        <v>49</v>
      </c>
      <c r="B34" s="51">
        <f>B30+B31+B33</f>
        <v>387675</v>
      </c>
      <c r="C34" s="83">
        <f>C30+C31+C33</f>
        <v>72377</v>
      </c>
      <c r="D34" s="31">
        <f t="shared" si="0"/>
        <v>18.669504094924871</v>
      </c>
      <c r="E34" s="51">
        <f>E30+E31+E33</f>
        <v>137521</v>
      </c>
      <c r="F34" s="53">
        <f>C34-E34</f>
        <v>-65144</v>
      </c>
      <c r="G34" s="54">
        <f>F34/E34*100</f>
        <v>-47.3702198209728</v>
      </c>
      <c r="H34" s="51">
        <f>H30+H31+H33</f>
        <v>3746</v>
      </c>
      <c r="I34" s="71">
        <f>I30+I31+I33</f>
        <v>15519</v>
      </c>
      <c r="J34" s="72">
        <f>H34-I34</f>
        <v>-11773</v>
      </c>
      <c r="K34" s="54">
        <f>J34/I34*100</f>
        <v>-75.861846768477349</v>
      </c>
      <c r="L34" s="73"/>
    </row>
    <row r="35" spans="1:12" customFormat="1">
      <c r="A35" s="139"/>
      <c r="B35" s="140"/>
      <c r="C35" s="140"/>
      <c r="D35" s="140"/>
      <c r="E35" s="140"/>
      <c r="F35" s="5"/>
      <c r="G35" s="5"/>
      <c r="H35" s="9"/>
      <c r="I35" s="10"/>
      <c r="J35" s="7"/>
      <c r="K35" s="7"/>
      <c r="L35" s="7" t="s">
        <v>51</v>
      </c>
    </row>
    <row r="44" spans="1:12" customFormat="1">
      <c r="A44" s="7"/>
      <c r="B44" s="7"/>
      <c r="C44" s="84"/>
      <c r="D44" s="8"/>
      <c r="E44" s="5"/>
      <c r="F44" s="5"/>
      <c r="G44" s="5"/>
      <c r="H44" s="55" t="s">
        <v>52</v>
      </c>
      <c r="I44" s="10"/>
      <c r="J44" s="7"/>
      <c r="K44" s="7"/>
      <c r="L44" s="7"/>
    </row>
  </sheetData>
  <mergeCells count="2">
    <mergeCell ref="A1:L1"/>
    <mergeCell ref="A35:E35"/>
  </mergeCells>
  <phoneticPr fontId="6" type="noConversion"/>
  <printOptions horizontalCentered="1"/>
  <pageMargins left="0.31496062992125984" right="0.35433070866141736" top="0.74803149606299213" bottom="0.74803149606299213" header="0.31496062992125984" footer="0.31496062992125984"/>
  <pageSetup paperSize="8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4"/>
  <sheetViews>
    <sheetView topLeftCell="A13" workbookViewId="0">
      <selection activeCell="E17" sqref="E17"/>
    </sheetView>
  </sheetViews>
  <sheetFormatPr defaultRowHeight="15.6"/>
  <cols>
    <col min="1" max="1" width="36.69921875" style="7" customWidth="1"/>
    <col min="2" max="2" width="12.19921875" style="7" customWidth="1"/>
    <col min="3" max="3" width="12.19921875" style="108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67" width="9" style="7" customWidth="1"/>
  </cols>
  <sheetData>
    <row r="1" spans="1:167" ht="32.25" customHeight="1">
      <c r="A1" s="138" t="s">
        <v>60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</row>
    <row r="2" spans="1:167" ht="20.25" customHeight="1" thickBot="1">
      <c r="A2" s="11">
        <v>44804</v>
      </c>
      <c r="B2" s="11"/>
      <c r="C2" s="99"/>
      <c r="D2" s="13"/>
      <c r="E2" s="12"/>
      <c r="F2" s="12"/>
      <c r="G2" s="12"/>
      <c r="H2" s="14"/>
      <c r="I2" s="56"/>
      <c r="J2" s="57"/>
      <c r="K2" s="58"/>
      <c r="L2" s="59" t="s">
        <v>1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</row>
    <row r="3" spans="1:167" s="1" customFormat="1" ht="18.75" customHeight="1">
      <c r="A3" s="15"/>
      <c r="B3" s="16" t="s">
        <v>2</v>
      </c>
      <c r="C3" s="100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6" t="s">
        <v>6</v>
      </c>
      <c r="K3" s="16" t="s">
        <v>6</v>
      </c>
      <c r="L3" s="61"/>
    </row>
    <row r="4" spans="1:167" s="2" customFormat="1" ht="18.75" customHeight="1">
      <c r="A4" s="20" t="s">
        <v>8</v>
      </c>
      <c r="B4" s="21" t="s">
        <v>9</v>
      </c>
      <c r="C4" s="101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pans="1:167" s="3" customFormat="1" ht="18.75" customHeight="1">
      <c r="A5" s="25"/>
      <c r="B5" s="26" t="s">
        <v>17</v>
      </c>
      <c r="C5" s="102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4" t="s">
        <v>10</v>
      </c>
      <c r="J5" s="65" t="s">
        <v>19</v>
      </c>
      <c r="K5" s="65" t="s">
        <v>20</v>
      </c>
      <c r="L5" s="66"/>
    </row>
    <row r="6" spans="1:167" s="4" customFormat="1" ht="24" customHeight="1">
      <c r="A6" s="29" t="s">
        <v>21</v>
      </c>
      <c r="B6" s="30">
        <f>SUM(B7:B20)</f>
        <v>62550</v>
      </c>
      <c r="C6" s="103">
        <f>SUM(C7:C20)</f>
        <v>29829</v>
      </c>
      <c r="D6" s="31">
        <f t="shared" ref="D6:D34" si="0">C6/B6*100</f>
        <v>47.688249400479613</v>
      </c>
      <c r="E6" s="30">
        <f>SUM(E7:E20)</f>
        <v>36847</v>
      </c>
      <c r="F6" s="32">
        <f t="shared" ref="F6:F28" si="1">C6-E6</f>
        <v>-7018</v>
      </c>
      <c r="G6" s="33">
        <f t="shared" ref="G6:G28" si="2">F6/E6*100</f>
        <v>-19.04632670230955</v>
      </c>
      <c r="H6" s="30">
        <f>SUM(H7:H20)</f>
        <v>2485</v>
      </c>
      <c r="I6" s="30">
        <f>SUM(I7:I20)</f>
        <v>3175</v>
      </c>
      <c r="J6" s="32">
        <f t="shared" ref="J6:J19" si="3">H6-I6</f>
        <v>-690</v>
      </c>
      <c r="K6" s="33">
        <f t="shared" ref="K6:K17" si="4">J6/I6*100</f>
        <v>-21.73228346456693</v>
      </c>
      <c r="L6" s="68"/>
    </row>
    <row r="7" spans="1:167" ht="24" customHeight="1">
      <c r="A7" s="34" t="s">
        <v>22</v>
      </c>
      <c r="B7" s="35">
        <v>15532</v>
      </c>
      <c r="C7" s="104">
        <v>8039</v>
      </c>
      <c r="D7" s="37">
        <f t="shared" si="0"/>
        <v>51.757661601854231</v>
      </c>
      <c r="E7" s="36">
        <v>9095</v>
      </c>
      <c r="F7" s="38">
        <f t="shared" si="1"/>
        <v>-1056</v>
      </c>
      <c r="G7" s="39">
        <f t="shared" si="2"/>
        <v>-11.610775151181969</v>
      </c>
      <c r="H7" s="40">
        <v>1131</v>
      </c>
      <c r="I7" s="36">
        <v>676</v>
      </c>
      <c r="J7" s="38">
        <f t="shared" si="3"/>
        <v>455</v>
      </c>
      <c r="K7" s="39">
        <f t="shared" si="4"/>
        <v>67.307692307692307</v>
      </c>
      <c r="L7" s="68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</row>
    <row r="8" spans="1:167" ht="24" customHeight="1">
      <c r="A8" s="34" t="s">
        <v>23</v>
      </c>
      <c r="B8" s="35">
        <v>7150</v>
      </c>
      <c r="C8" s="104">
        <v>3177</v>
      </c>
      <c r="D8" s="37">
        <f t="shared" si="0"/>
        <v>44.433566433566433</v>
      </c>
      <c r="E8" s="36">
        <v>5409</v>
      </c>
      <c r="F8" s="38">
        <f t="shared" si="1"/>
        <v>-2232</v>
      </c>
      <c r="G8" s="39">
        <f t="shared" si="2"/>
        <v>-41.264559068219633</v>
      </c>
      <c r="H8" s="36">
        <v>2</v>
      </c>
      <c r="I8" s="36">
        <v>9</v>
      </c>
      <c r="J8" s="38">
        <f t="shared" si="3"/>
        <v>-7</v>
      </c>
      <c r="K8" s="39">
        <f t="shared" si="4"/>
        <v>-77.777777777777786</v>
      </c>
      <c r="L8" s="6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</row>
    <row r="9" spans="1:167" ht="24" customHeight="1">
      <c r="A9" s="34" t="s">
        <v>24</v>
      </c>
      <c r="B9" s="35">
        <v>1403</v>
      </c>
      <c r="C9" s="104">
        <v>467</v>
      </c>
      <c r="D9" s="37">
        <f t="shared" si="0"/>
        <v>33.285816108339276</v>
      </c>
      <c r="E9" s="36">
        <v>796</v>
      </c>
      <c r="F9" s="38">
        <f t="shared" si="1"/>
        <v>-329</v>
      </c>
      <c r="G9" s="39">
        <f t="shared" si="2"/>
        <v>-41.331658291457288</v>
      </c>
      <c r="H9" s="36">
        <v>78</v>
      </c>
      <c r="I9" s="36">
        <v>90</v>
      </c>
      <c r="J9" s="38">
        <f t="shared" si="3"/>
        <v>-12</v>
      </c>
      <c r="K9" s="39">
        <f t="shared" si="4"/>
        <v>-13.333333333333334</v>
      </c>
      <c r="L9" s="68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</row>
    <row r="10" spans="1:167" ht="24" customHeight="1">
      <c r="A10" s="34" t="s">
        <v>25</v>
      </c>
      <c r="B10" s="35">
        <v>1408</v>
      </c>
      <c r="C10" s="104">
        <v>53</v>
      </c>
      <c r="D10" s="37">
        <f t="shared" si="0"/>
        <v>3.7642045454545454</v>
      </c>
      <c r="E10" s="36">
        <v>635</v>
      </c>
      <c r="F10" s="38">
        <f t="shared" si="1"/>
        <v>-582</v>
      </c>
      <c r="G10" s="39">
        <f t="shared" si="2"/>
        <v>-91.653543307086622</v>
      </c>
      <c r="H10" s="36">
        <v>1</v>
      </c>
      <c r="I10" s="36">
        <v>16</v>
      </c>
      <c r="J10" s="38">
        <f t="shared" si="3"/>
        <v>-15</v>
      </c>
      <c r="K10" s="39">
        <f t="shared" si="4"/>
        <v>-93.75</v>
      </c>
      <c r="L10" s="68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</row>
    <row r="11" spans="1:167" ht="24" customHeight="1">
      <c r="A11" s="34" t="s">
        <v>26</v>
      </c>
      <c r="B11" s="35">
        <v>5715</v>
      </c>
      <c r="C11" s="104">
        <v>3044</v>
      </c>
      <c r="D11" s="37">
        <f t="shared" si="0"/>
        <v>53.263342082239717</v>
      </c>
      <c r="E11" s="36">
        <v>3361</v>
      </c>
      <c r="F11" s="38">
        <f t="shared" si="1"/>
        <v>-317</v>
      </c>
      <c r="G11" s="39">
        <f t="shared" si="2"/>
        <v>-9.4317167509669737</v>
      </c>
      <c r="H11" s="36">
        <v>329</v>
      </c>
      <c r="I11" s="36">
        <v>362</v>
      </c>
      <c r="J11" s="38">
        <f t="shared" si="3"/>
        <v>-33</v>
      </c>
      <c r="K11" s="39">
        <f t="shared" si="4"/>
        <v>-9.1160220994475143</v>
      </c>
      <c r="L11" s="68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</row>
    <row r="12" spans="1:167" ht="24" customHeight="1">
      <c r="A12" s="34" t="s">
        <v>27</v>
      </c>
      <c r="B12" s="35">
        <v>1839</v>
      </c>
      <c r="C12" s="104">
        <v>1579</v>
      </c>
      <c r="D12" s="37">
        <f t="shared" si="0"/>
        <v>85.861881457313757</v>
      </c>
      <c r="E12" s="36">
        <v>238</v>
      </c>
      <c r="F12" s="38">
        <f t="shared" si="1"/>
        <v>1341</v>
      </c>
      <c r="G12" s="39">
        <f t="shared" si="2"/>
        <v>563.44537815126057</v>
      </c>
      <c r="H12" s="36">
        <v>44</v>
      </c>
      <c r="I12" s="36">
        <v>15</v>
      </c>
      <c r="J12" s="38">
        <f t="shared" si="3"/>
        <v>29</v>
      </c>
      <c r="K12" s="39">
        <f t="shared" si="4"/>
        <v>193.33333333333334</v>
      </c>
      <c r="L12" s="68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</row>
    <row r="13" spans="1:167" ht="24" customHeight="1">
      <c r="A13" s="41" t="s">
        <v>28</v>
      </c>
      <c r="B13" s="35">
        <v>1785</v>
      </c>
      <c r="C13" s="104">
        <v>1745</v>
      </c>
      <c r="D13" s="37">
        <f t="shared" si="0"/>
        <v>97.759103641456576</v>
      </c>
      <c r="E13" s="36">
        <v>1109</v>
      </c>
      <c r="F13" s="38">
        <f t="shared" si="1"/>
        <v>636</v>
      </c>
      <c r="G13" s="39">
        <f t="shared" si="2"/>
        <v>57.34896302975654</v>
      </c>
      <c r="H13" s="36">
        <v>101</v>
      </c>
      <c r="I13" s="36">
        <v>180</v>
      </c>
      <c r="J13" s="38">
        <f t="shared" si="3"/>
        <v>-79</v>
      </c>
      <c r="K13" s="39">
        <f t="shared" si="4"/>
        <v>-43.888888888888886</v>
      </c>
      <c r="L13" s="68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</row>
    <row r="14" spans="1:167" ht="24" customHeight="1">
      <c r="A14" s="41" t="s">
        <v>29</v>
      </c>
      <c r="B14" s="35">
        <v>1905</v>
      </c>
      <c r="C14" s="104">
        <v>595</v>
      </c>
      <c r="D14" s="37">
        <f t="shared" si="0"/>
        <v>31.233595800524931</v>
      </c>
      <c r="E14" s="36">
        <v>207</v>
      </c>
      <c r="F14" s="38">
        <f t="shared" si="1"/>
        <v>388</v>
      </c>
      <c r="G14" s="39">
        <f t="shared" si="2"/>
        <v>187.43961352657007</v>
      </c>
      <c r="H14" s="36">
        <v>26</v>
      </c>
      <c r="I14" s="36">
        <v>13</v>
      </c>
      <c r="J14" s="38">
        <f t="shared" si="3"/>
        <v>13</v>
      </c>
      <c r="K14" s="39">
        <f t="shared" si="4"/>
        <v>100</v>
      </c>
      <c r="L14" s="68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</row>
    <row r="15" spans="1:167" ht="24" customHeight="1">
      <c r="A15" s="34" t="s">
        <v>30</v>
      </c>
      <c r="B15" s="35">
        <v>7005</v>
      </c>
      <c r="C15" s="104">
        <v>3926</v>
      </c>
      <c r="D15" s="37">
        <f t="shared" si="0"/>
        <v>56.045681655960031</v>
      </c>
      <c r="E15" s="36">
        <v>4014</v>
      </c>
      <c r="F15" s="38">
        <f t="shared" si="1"/>
        <v>-88</v>
      </c>
      <c r="G15" s="39">
        <f t="shared" si="2"/>
        <v>-2.1923268560039859</v>
      </c>
      <c r="H15" s="36">
        <v>130</v>
      </c>
      <c r="I15" s="36">
        <v>849</v>
      </c>
      <c r="J15" s="38">
        <f t="shared" si="3"/>
        <v>-719</v>
      </c>
      <c r="K15" s="39">
        <f t="shared" si="4"/>
        <v>-84.687868080094233</v>
      </c>
      <c r="L15" s="68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</row>
    <row r="16" spans="1:167" ht="24" customHeight="1">
      <c r="A16" s="42" t="s">
        <v>31</v>
      </c>
      <c r="B16" s="35">
        <v>1714</v>
      </c>
      <c r="C16" s="104">
        <v>1102</v>
      </c>
      <c r="D16" s="37">
        <f t="shared" si="0"/>
        <v>64.294049008168031</v>
      </c>
      <c r="E16" s="36">
        <v>968</v>
      </c>
      <c r="F16" s="38">
        <f t="shared" si="1"/>
        <v>134</v>
      </c>
      <c r="G16" s="39">
        <f t="shared" si="2"/>
        <v>13.842975206611571</v>
      </c>
      <c r="H16" s="36">
        <v>127</v>
      </c>
      <c r="I16" s="36">
        <v>121</v>
      </c>
      <c r="J16" s="38">
        <f t="shared" si="3"/>
        <v>6</v>
      </c>
      <c r="K16" s="39">
        <f t="shared" si="4"/>
        <v>4.9586776859504136</v>
      </c>
      <c r="L16" s="68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</row>
    <row r="17" spans="1:167" ht="24" customHeight="1">
      <c r="A17" s="42" t="s">
        <v>32</v>
      </c>
      <c r="B17" s="35">
        <v>135</v>
      </c>
      <c r="C17" s="104">
        <v>162</v>
      </c>
      <c r="D17" s="37">
        <f t="shared" si="0"/>
        <v>120</v>
      </c>
      <c r="E17" s="36">
        <v>102</v>
      </c>
      <c r="F17" s="38">
        <f t="shared" si="1"/>
        <v>60</v>
      </c>
      <c r="G17" s="39">
        <f t="shared" si="2"/>
        <v>58.82352941176471</v>
      </c>
      <c r="H17" s="36"/>
      <c r="I17" s="36">
        <v>1</v>
      </c>
      <c r="J17" s="38">
        <f t="shared" si="3"/>
        <v>-1</v>
      </c>
      <c r="K17" s="39">
        <f t="shared" si="4"/>
        <v>-100</v>
      </c>
      <c r="L17" s="68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</row>
    <row r="18" spans="1:167" ht="24" customHeight="1">
      <c r="A18" s="34" t="s">
        <v>33</v>
      </c>
      <c r="B18" s="35">
        <v>5752</v>
      </c>
      <c r="C18" s="104">
        <v>2039</v>
      </c>
      <c r="D18" s="37">
        <f t="shared" si="0"/>
        <v>35.448539638386649</v>
      </c>
      <c r="E18" s="36">
        <v>3136</v>
      </c>
      <c r="F18" s="38">
        <f t="shared" si="1"/>
        <v>-1097</v>
      </c>
      <c r="G18" s="39">
        <f t="shared" si="2"/>
        <v>-34.98086734693878</v>
      </c>
      <c r="H18" s="36"/>
      <c r="I18" s="36"/>
      <c r="J18" s="38">
        <f t="shared" si="3"/>
        <v>0</v>
      </c>
      <c r="K18" s="39"/>
      <c r="L18" s="6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</row>
    <row r="19" spans="1:167" ht="24" customHeight="1">
      <c r="A19" s="34" t="s">
        <v>34</v>
      </c>
      <c r="B19" s="35">
        <v>11206</v>
      </c>
      <c r="C19" s="104">
        <v>3887</v>
      </c>
      <c r="D19" s="37">
        <f t="shared" si="0"/>
        <v>34.68677494199536</v>
      </c>
      <c r="E19" s="36">
        <v>7776</v>
      </c>
      <c r="F19" s="38">
        <f t="shared" si="1"/>
        <v>-3889</v>
      </c>
      <c r="G19" s="39">
        <f t="shared" si="2"/>
        <v>-50.01286008230452</v>
      </c>
      <c r="H19" s="36">
        <v>516</v>
      </c>
      <c r="I19" s="36">
        <v>843</v>
      </c>
      <c r="J19" s="38">
        <f t="shared" si="3"/>
        <v>-327</v>
      </c>
      <c r="K19" s="39">
        <f>J19/I19*100</f>
        <v>-38.790035587188612</v>
      </c>
      <c r="L19" s="68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</row>
    <row r="20" spans="1:167" ht="24" customHeight="1">
      <c r="A20" s="41" t="s">
        <v>57</v>
      </c>
      <c r="B20" s="35">
        <v>1</v>
      </c>
      <c r="C20" s="104">
        <v>14</v>
      </c>
      <c r="D20" s="37">
        <f t="shared" si="0"/>
        <v>1400</v>
      </c>
      <c r="E20" s="36">
        <v>1</v>
      </c>
      <c r="F20" s="38">
        <f t="shared" si="1"/>
        <v>13</v>
      </c>
      <c r="G20" s="39">
        <f t="shared" si="2"/>
        <v>1300</v>
      </c>
      <c r="H20" s="36"/>
      <c r="I20" s="36"/>
      <c r="J20" s="38"/>
      <c r="K20" s="39"/>
      <c r="L20" s="68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</row>
    <row r="21" spans="1:167" s="4" customFormat="1" ht="24" customHeight="1">
      <c r="A21" s="44" t="s">
        <v>36</v>
      </c>
      <c r="B21" s="45">
        <f>SUM(B22:B29)</f>
        <v>51425</v>
      </c>
      <c r="C21" s="105">
        <f>SUM(C22:C29)</f>
        <v>42032</v>
      </c>
      <c r="D21" s="31">
        <f t="shared" si="0"/>
        <v>81.734564900340303</v>
      </c>
      <c r="E21" s="45">
        <f>E22+E23+E24+E25+E26+E27+E28+E29</f>
        <v>32960</v>
      </c>
      <c r="F21" s="32">
        <f t="shared" si="1"/>
        <v>9072</v>
      </c>
      <c r="G21" s="33">
        <f t="shared" si="2"/>
        <v>27.524271844660191</v>
      </c>
      <c r="H21" s="45">
        <f>H22+H23+H24+H25+H26+H27+H28+H29</f>
        <v>5903</v>
      </c>
      <c r="I21" s="70">
        <f>I22+I23+I24+I25+I26+I27+I28+I29</f>
        <v>5762</v>
      </c>
      <c r="J21" s="32">
        <f t="shared" ref="J21:J28" si="5">H21-I21</f>
        <v>141</v>
      </c>
      <c r="K21" s="33">
        <f>J21/I21*100</f>
        <v>2.4470669906282541</v>
      </c>
      <c r="L21" s="68"/>
    </row>
    <row r="22" spans="1:167" s="5" customFormat="1" ht="24" customHeight="1">
      <c r="A22" s="34" t="s">
        <v>37</v>
      </c>
      <c r="B22" s="36">
        <v>10050</v>
      </c>
      <c r="C22" s="104">
        <v>2095</v>
      </c>
      <c r="D22" s="37">
        <f t="shared" si="0"/>
        <v>20.845771144278608</v>
      </c>
      <c r="E22" s="36">
        <v>4805</v>
      </c>
      <c r="F22" s="38">
        <f t="shared" si="1"/>
        <v>-2710</v>
      </c>
      <c r="G22" s="39">
        <f t="shared" si="2"/>
        <v>-56.399583766909466</v>
      </c>
      <c r="H22" s="40">
        <v>185</v>
      </c>
      <c r="I22" s="36">
        <v>273</v>
      </c>
      <c r="J22" s="38">
        <f t="shared" si="5"/>
        <v>-88</v>
      </c>
      <c r="K22" s="39">
        <f>J22/I22*100</f>
        <v>-32.234432234432234</v>
      </c>
      <c r="L22" s="68"/>
    </row>
    <row r="23" spans="1:167" s="5" customFormat="1" ht="24" customHeight="1">
      <c r="A23" s="34" t="s">
        <v>38</v>
      </c>
      <c r="B23" s="36">
        <v>13700</v>
      </c>
      <c r="C23" s="104">
        <v>5491</v>
      </c>
      <c r="D23" s="37">
        <f t="shared" si="0"/>
        <v>40.080291970802918</v>
      </c>
      <c r="E23" s="36">
        <v>10600</v>
      </c>
      <c r="F23" s="38">
        <f t="shared" si="1"/>
        <v>-5109</v>
      </c>
      <c r="G23" s="39">
        <f t="shared" si="2"/>
        <v>-48.198113207547173</v>
      </c>
      <c r="H23" s="40">
        <v>1047</v>
      </c>
      <c r="I23" s="36">
        <v>858</v>
      </c>
      <c r="J23" s="38">
        <f t="shared" si="5"/>
        <v>189</v>
      </c>
      <c r="K23" s="39">
        <f>J23/I23*100</f>
        <v>22.02797202797203</v>
      </c>
      <c r="L23" s="68"/>
    </row>
    <row r="24" spans="1:167" s="5" customFormat="1" ht="24" customHeight="1">
      <c r="A24" s="34" t="s">
        <v>39</v>
      </c>
      <c r="B24" s="36">
        <v>6200</v>
      </c>
      <c r="C24" s="104">
        <v>10295</v>
      </c>
      <c r="D24" s="37">
        <f t="shared" si="0"/>
        <v>166.04838709677418</v>
      </c>
      <c r="E24" s="36">
        <v>2087</v>
      </c>
      <c r="F24" s="38">
        <f t="shared" si="1"/>
        <v>8208</v>
      </c>
      <c r="G24" s="39">
        <f t="shared" si="2"/>
        <v>393.29180642069957</v>
      </c>
      <c r="H24" s="40">
        <v>550</v>
      </c>
      <c r="I24" s="36">
        <v>283</v>
      </c>
      <c r="J24" s="38">
        <f t="shared" si="5"/>
        <v>267</v>
      </c>
      <c r="K24" s="39">
        <f>J24/I24*100</f>
        <v>94.346289752650179</v>
      </c>
      <c r="L24" s="68"/>
    </row>
    <row r="25" spans="1:167" s="5" customFormat="1" ht="24" customHeight="1">
      <c r="A25" s="34" t="s">
        <v>40</v>
      </c>
      <c r="B25" s="40">
        <v>10420</v>
      </c>
      <c r="C25" s="106">
        <v>5587</v>
      </c>
      <c r="D25" s="37">
        <f t="shared" si="0"/>
        <v>53.618042226487525</v>
      </c>
      <c r="E25" s="40">
        <v>7145</v>
      </c>
      <c r="F25" s="38">
        <f t="shared" si="1"/>
        <v>-1558</v>
      </c>
      <c r="G25" s="39">
        <f t="shared" si="2"/>
        <v>-21.805458362491255</v>
      </c>
      <c r="H25" s="40">
        <v>443</v>
      </c>
      <c r="I25" s="36">
        <v>117</v>
      </c>
      <c r="J25" s="38">
        <f t="shared" si="5"/>
        <v>326</v>
      </c>
      <c r="K25" s="39">
        <f>J25/I25*100</f>
        <v>278.63247863247864</v>
      </c>
      <c r="L25" s="68"/>
    </row>
    <row r="26" spans="1:167" s="5" customFormat="1" ht="24" customHeight="1">
      <c r="A26" s="34" t="s">
        <v>41</v>
      </c>
      <c r="B26" s="40">
        <v>150</v>
      </c>
      <c r="C26" s="106">
        <v>106</v>
      </c>
      <c r="D26" s="37">
        <f t="shared" si="0"/>
        <v>70.666666666666671</v>
      </c>
      <c r="E26" s="40">
        <v>290</v>
      </c>
      <c r="F26" s="38">
        <f t="shared" si="1"/>
        <v>-184</v>
      </c>
      <c r="G26" s="39">
        <f t="shared" si="2"/>
        <v>-63.448275862068968</v>
      </c>
      <c r="H26" s="40"/>
      <c r="I26" s="36"/>
      <c r="J26" s="38">
        <f t="shared" si="5"/>
        <v>0</v>
      </c>
      <c r="K26" s="39"/>
      <c r="L26" s="68"/>
    </row>
    <row r="27" spans="1:167" s="5" customFormat="1" ht="24" customHeight="1">
      <c r="A27" s="34" t="s">
        <v>42</v>
      </c>
      <c r="B27" s="40">
        <v>10000</v>
      </c>
      <c r="C27" s="106">
        <v>14557</v>
      </c>
      <c r="D27" s="37">
        <f t="shared" si="0"/>
        <v>145.57</v>
      </c>
      <c r="E27" s="40">
        <v>6685</v>
      </c>
      <c r="F27" s="38">
        <f t="shared" si="1"/>
        <v>7872</v>
      </c>
      <c r="G27" s="39">
        <f t="shared" si="2"/>
        <v>117.75617053103964</v>
      </c>
      <c r="H27" s="40">
        <v>3177</v>
      </c>
      <c r="I27" s="36">
        <v>4150</v>
      </c>
      <c r="J27" s="38">
        <f t="shared" si="5"/>
        <v>-973</v>
      </c>
      <c r="K27" s="39">
        <f t="shared" ref="K27:K32" si="6">J27/I27*100</f>
        <v>-23.445783132530121</v>
      </c>
      <c r="L27" s="68"/>
    </row>
    <row r="28" spans="1:167" s="5" customFormat="1" ht="24" customHeight="1">
      <c r="A28" s="34" t="s">
        <v>43</v>
      </c>
      <c r="B28" s="36">
        <v>900</v>
      </c>
      <c r="C28" s="104">
        <v>3901</v>
      </c>
      <c r="D28" s="37">
        <f t="shared" si="0"/>
        <v>433.44444444444446</v>
      </c>
      <c r="E28" s="36">
        <v>1348</v>
      </c>
      <c r="F28" s="38">
        <f t="shared" si="1"/>
        <v>2553</v>
      </c>
      <c r="G28" s="39">
        <f t="shared" si="2"/>
        <v>189.39169139465875</v>
      </c>
      <c r="H28" s="40">
        <v>501</v>
      </c>
      <c r="I28" s="40">
        <v>81</v>
      </c>
      <c r="J28" s="38">
        <f t="shared" si="5"/>
        <v>420</v>
      </c>
      <c r="K28" s="39">
        <f t="shared" si="6"/>
        <v>518.51851851851848</v>
      </c>
      <c r="L28" s="68"/>
    </row>
    <row r="29" spans="1:167" s="5" customFormat="1" ht="24" customHeight="1">
      <c r="A29" s="34" t="s">
        <v>44</v>
      </c>
      <c r="B29" s="36">
        <v>5</v>
      </c>
      <c r="C29" s="104"/>
      <c r="D29" s="37">
        <f t="shared" si="0"/>
        <v>0</v>
      </c>
      <c r="E29" s="36"/>
      <c r="F29" s="38"/>
      <c r="G29" s="39"/>
      <c r="H29" s="40"/>
      <c r="I29" s="36"/>
      <c r="J29" s="38"/>
      <c r="K29" s="39"/>
      <c r="L29" s="68"/>
    </row>
    <row r="30" spans="1:167" s="6" customFormat="1" ht="24" customHeight="1">
      <c r="A30" s="46" t="s">
        <v>45</v>
      </c>
      <c r="B30" s="45">
        <f>B6+B21</f>
        <v>113975</v>
      </c>
      <c r="C30" s="105">
        <f>C6+C21</f>
        <v>71861</v>
      </c>
      <c r="D30" s="31">
        <f t="shared" si="0"/>
        <v>63.049791620969508</v>
      </c>
      <c r="E30" s="47">
        <f>E6+E21</f>
        <v>69807</v>
      </c>
      <c r="F30" s="32">
        <f>C30-E30</f>
        <v>2054</v>
      </c>
      <c r="G30" s="33">
        <f>F30/E30*100</f>
        <v>2.9423983268153626</v>
      </c>
      <c r="H30" s="45">
        <f>H6+H21</f>
        <v>8388</v>
      </c>
      <c r="I30" s="70">
        <f>I6+I21</f>
        <v>8937</v>
      </c>
      <c r="J30" s="32">
        <f>H30-I30</f>
        <v>-549</v>
      </c>
      <c r="K30" s="39">
        <f t="shared" si="6"/>
        <v>-6.143001007049345</v>
      </c>
      <c r="L30" s="68"/>
    </row>
    <row r="31" spans="1:167" ht="24" customHeight="1">
      <c r="A31" s="46" t="s">
        <v>46</v>
      </c>
      <c r="B31" s="45">
        <v>270200</v>
      </c>
      <c r="C31" s="105">
        <v>12272</v>
      </c>
      <c r="D31" s="31">
        <f t="shared" si="0"/>
        <v>4.5418208734270911</v>
      </c>
      <c r="E31" s="45">
        <v>81031</v>
      </c>
      <c r="F31" s="32">
        <f>C31-E31</f>
        <v>-68759</v>
      </c>
      <c r="G31" s="33">
        <f>F31/E31*100</f>
        <v>-84.85517888215621</v>
      </c>
      <c r="H31" s="45">
        <v>3736</v>
      </c>
      <c r="I31" s="49">
        <v>4380</v>
      </c>
      <c r="J31" s="32">
        <f>H31-I31</f>
        <v>-644</v>
      </c>
      <c r="K31" s="39">
        <f t="shared" si="6"/>
        <v>-14.703196347031962</v>
      </c>
      <c r="L31" s="68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</row>
    <row r="32" spans="1:167" ht="24" customHeight="1">
      <c r="A32" s="48" t="s">
        <v>47</v>
      </c>
      <c r="B32" s="36">
        <v>260050</v>
      </c>
      <c r="C32" s="104">
        <v>9984</v>
      </c>
      <c r="D32" s="37">
        <f t="shared" si="0"/>
        <v>3.8392616804460684</v>
      </c>
      <c r="E32" s="36">
        <v>78552</v>
      </c>
      <c r="F32" s="38">
        <f>C32-E32</f>
        <v>-68568</v>
      </c>
      <c r="G32" s="39">
        <f>F32/E32*100</f>
        <v>-87.289948059883898</v>
      </c>
      <c r="H32" s="109">
        <v>3647</v>
      </c>
      <c r="I32" s="109">
        <v>5338</v>
      </c>
      <c r="J32" s="38">
        <f>H32-I32</f>
        <v>-1691</v>
      </c>
      <c r="K32" s="39">
        <f t="shared" si="6"/>
        <v>-31.678531285125516</v>
      </c>
      <c r="L32" s="68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</row>
    <row r="33" spans="1:167" s="4" customFormat="1" ht="24" customHeight="1">
      <c r="A33" s="46" t="s">
        <v>48</v>
      </c>
      <c r="B33" s="45">
        <v>3500</v>
      </c>
      <c r="C33" s="105">
        <v>368</v>
      </c>
      <c r="D33" s="37">
        <f t="shared" si="0"/>
        <v>10.514285714285714</v>
      </c>
      <c r="E33" s="45">
        <v>0</v>
      </c>
      <c r="F33" s="32">
        <f>C33-E33</f>
        <v>368</v>
      </c>
      <c r="G33" s="39"/>
      <c r="H33" s="49">
        <v>0</v>
      </c>
      <c r="I33" s="45"/>
      <c r="J33" s="38">
        <f>H33-I33</f>
        <v>0</v>
      </c>
      <c r="K33" s="39"/>
      <c r="L33" s="68"/>
    </row>
    <row r="34" spans="1:167" ht="24" customHeight="1" thickBot="1">
      <c r="A34" s="50" t="s">
        <v>49</v>
      </c>
      <c r="B34" s="51">
        <f>B30+B31+B33</f>
        <v>387675</v>
      </c>
      <c r="C34" s="107">
        <f>C30+C31+C33</f>
        <v>84501</v>
      </c>
      <c r="D34" s="31">
        <f t="shared" si="0"/>
        <v>21.796865931514802</v>
      </c>
      <c r="E34" s="51">
        <f>E30+E31+E33</f>
        <v>150838</v>
      </c>
      <c r="F34" s="53">
        <f>C34-E34</f>
        <v>-66337</v>
      </c>
      <c r="G34" s="54">
        <f>F34/E34*100</f>
        <v>-43.978970816372531</v>
      </c>
      <c r="H34" s="51">
        <f>H30+H31+H33</f>
        <v>12124</v>
      </c>
      <c r="I34" s="71">
        <f>I30+I31+I33</f>
        <v>13317</v>
      </c>
      <c r="J34" s="72">
        <f>H34-I34</f>
        <v>-1193</v>
      </c>
      <c r="K34" s="54">
        <f>J34/I34*100</f>
        <v>-8.9584741308102434</v>
      </c>
      <c r="L34" s="73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</row>
    <row r="35" spans="1:167">
      <c r="A35" s="139"/>
      <c r="B35" s="140"/>
      <c r="C35" s="140"/>
      <c r="D35" s="140"/>
      <c r="E35" s="140"/>
      <c r="L35" s="7" t="s">
        <v>51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</row>
    <row r="44" spans="1:167">
      <c r="H44" s="55" t="s">
        <v>52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</row>
  </sheetData>
  <mergeCells count="2">
    <mergeCell ref="A1:L1"/>
    <mergeCell ref="A35:E35"/>
  </mergeCells>
  <phoneticPr fontId="6" type="noConversion"/>
  <printOptions horizontalCentered="1"/>
  <pageMargins left="0.11811023622047245" right="0.15748031496062992" top="0.74803149606299213" bottom="0.74803149606299213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I44"/>
  <sheetViews>
    <sheetView topLeftCell="A19" workbookViewId="0">
      <selection activeCell="D41" sqref="D41"/>
    </sheetView>
  </sheetViews>
  <sheetFormatPr defaultRowHeight="15.6"/>
  <cols>
    <col min="1" max="1" width="36.69921875" style="7" customWidth="1"/>
    <col min="2" max="2" width="12.19921875" style="7" customWidth="1"/>
    <col min="3" max="3" width="12.19921875" style="108" customWidth="1"/>
    <col min="4" max="4" width="12.19921875" style="8" customWidth="1"/>
    <col min="5" max="7" width="12.19921875" style="5" customWidth="1"/>
    <col min="8" max="8" width="12.19921875" style="9" customWidth="1"/>
    <col min="9" max="9" width="12.19921875" style="10" customWidth="1"/>
    <col min="10" max="11" width="12.19921875" style="7" customWidth="1"/>
    <col min="12" max="12" width="24.19921875" style="7" customWidth="1"/>
    <col min="13" max="165" width="9" style="7" customWidth="1"/>
  </cols>
  <sheetData>
    <row r="1" spans="1:165" ht="32.25" customHeight="1">
      <c r="A1" s="138" t="s">
        <v>61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</row>
    <row r="2" spans="1:165" ht="20.25" customHeight="1" thickBot="1">
      <c r="A2" s="11">
        <v>44834</v>
      </c>
      <c r="B2" s="11"/>
      <c r="C2" s="99"/>
      <c r="D2" s="13"/>
      <c r="E2" s="12"/>
      <c r="F2" s="12"/>
      <c r="G2" s="12"/>
      <c r="H2" s="14"/>
      <c r="I2" s="56"/>
      <c r="J2" s="57"/>
      <c r="K2" s="58"/>
      <c r="L2" s="59" t="s">
        <v>1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</row>
    <row r="3" spans="1:165" s="1" customFormat="1" ht="18.75" customHeight="1">
      <c r="A3" s="15"/>
      <c r="B3" s="16" t="s">
        <v>2</v>
      </c>
      <c r="C3" s="100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6" t="s">
        <v>6</v>
      </c>
      <c r="K3" s="16" t="s">
        <v>6</v>
      </c>
      <c r="L3" s="61"/>
    </row>
    <row r="4" spans="1:165" s="2" customFormat="1" ht="18.75" customHeight="1">
      <c r="A4" s="20" t="s">
        <v>8</v>
      </c>
      <c r="B4" s="21" t="s">
        <v>9</v>
      </c>
      <c r="C4" s="101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pans="1:165" s="3" customFormat="1" ht="18.75" customHeight="1">
      <c r="A5" s="25"/>
      <c r="B5" s="26" t="s">
        <v>17</v>
      </c>
      <c r="C5" s="102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4" t="s">
        <v>10</v>
      </c>
      <c r="J5" s="65" t="s">
        <v>19</v>
      </c>
      <c r="K5" s="65" t="s">
        <v>20</v>
      </c>
      <c r="L5" s="66"/>
    </row>
    <row r="6" spans="1:165" s="4" customFormat="1" ht="24" customHeight="1">
      <c r="A6" s="29" t="s">
        <v>21</v>
      </c>
      <c r="B6" s="30">
        <f>SUM(B7:B20)</f>
        <v>62550</v>
      </c>
      <c r="C6" s="103">
        <f>SUM(C7:C20)</f>
        <v>30410</v>
      </c>
      <c r="D6" s="31">
        <f t="shared" ref="D6:D34" si="0">C6/B6*100</f>
        <v>48.617106314948046</v>
      </c>
      <c r="E6" s="30">
        <f>SUM(E7:E20)</f>
        <v>41245</v>
      </c>
      <c r="F6" s="32">
        <f t="shared" ref="F6:F28" si="1">C6-E6</f>
        <v>-10835</v>
      </c>
      <c r="G6" s="33">
        <f t="shared" ref="G6:G28" si="2">F6/E6*100</f>
        <v>-26.269850891017093</v>
      </c>
      <c r="H6" s="30">
        <f>SUM(H7:H20)</f>
        <v>581</v>
      </c>
      <c r="I6" s="30">
        <f>SUM(I7:I20)</f>
        <v>4398</v>
      </c>
      <c r="J6" s="32">
        <f t="shared" ref="J6:J20" si="3">H6-I6</f>
        <v>-3817</v>
      </c>
      <c r="K6" s="33">
        <f t="shared" ref="K6:K18" si="4">J6/I6*100</f>
        <v>-86.789449749886316</v>
      </c>
      <c r="L6" s="68"/>
      <c r="M6" s="110"/>
    </row>
    <row r="7" spans="1:165" ht="24" customHeight="1">
      <c r="A7" s="34" t="s">
        <v>22</v>
      </c>
      <c r="B7" s="35">
        <v>15532</v>
      </c>
      <c r="C7" s="104">
        <v>6706</v>
      </c>
      <c r="D7" s="37">
        <f t="shared" si="0"/>
        <v>43.175379860932267</v>
      </c>
      <c r="E7" s="36">
        <v>10269</v>
      </c>
      <c r="F7" s="38">
        <f t="shared" si="1"/>
        <v>-3563</v>
      </c>
      <c r="G7" s="39">
        <f t="shared" si="2"/>
        <v>-34.696659850034081</v>
      </c>
      <c r="H7" s="40">
        <v>-1333</v>
      </c>
      <c r="I7" s="36">
        <v>1174</v>
      </c>
      <c r="J7" s="38">
        <f t="shared" si="3"/>
        <v>-2507</v>
      </c>
      <c r="K7" s="39">
        <f t="shared" si="4"/>
        <v>-213.54344122657579</v>
      </c>
      <c r="L7" s="68"/>
      <c r="M7" s="111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</row>
    <row r="8" spans="1:165" ht="24" customHeight="1">
      <c r="A8" s="34" t="s">
        <v>23</v>
      </c>
      <c r="B8" s="35">
        <v>7150</v>
      </c>
      <c r="C8" s="104">
        <v>3213</v>
      </c>
      <c r="D8" s="37">
        <f t="shared" si="0"/>
        <v>44.93706293706294</v>
      </c>
      <c r="E8" s="36">
        <v>5423</v>
      </c>
      <c r="F8" s="38">
        <f t="shared" si="1"/>
        <v>-2210</v>
      </c>
      <c r="G8" s="39">
        <f t="shared" si="2"/>
        <v>-40.752351097178682</v>
      </c>
      <c r="H8" s="36">
        <v>36</v>
      </c>
      <c r="I8" s="36">
        <v>14</v>
      </c>
      <c r="J8" s="38">
        <f t="shared" si="3"/>
        <v>22</v>
      </c>
      <c r="K8" s="39">
        <f t="shared" si="4"/>
        <v>157.14285714285714</v>
      </c>
      <c r="L8" s="68"/>
      <c r="M8" s="110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</row>
    <row r="9" spans="1:165" ht="24" customHeight="1">
      <c r="A9" s="34" t="s">
        <v>24</v>
      </c>
      <c r="B9" s="35">
        <v>1403</v>
      </c>
      <c r="C9" s="104">
        <v>545</v>
      </c>
      <c r="D9" s="37">
        <f t="shared" si="0"/>
        <v>38.845331432644329</v>
      </c>
      <c r="E9" s="36">
        <v>894</v>
      </c>
      <c r="F9" s="38">
        <f t="shared" si="1"/>
        <v>-349</v>
      </c>
      <c r="G9" s="39">
        <f t="shared" si="2"/>
        <v>-39.038031319910516</v>
      </c>
      <c r="H9" s="36">
        <v>78</v>
      </c>
      <c r="I9" s="36">
        <v>98</v>
      </c>
      <c r="J9" s="38">
        <f t="shared" si="3"/>
        <v>-20</v>
      </c>
      <c r="K9" s="39">
        <f t="shared" si="4"/>
        <v>-20.408163265306122</v>
      </c>
      <c r="L9" s="68"/>
      <c r="M9" s="110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</row>
    <row r="10" spans="1:165" ht="24" customHeight="1">
      <c r="A10" s="34" t="s">
        <v>25</v>
      </c>
      <c r="B10" s="35">
        <v>1408</v>
      </c>
      <c r="C10" s="104">
        <v>52</v>
      </c>
      <c r="D10" s="37">
        <f t="shared" si="0"/>
        <v>3.6931818181818183</v>
      </c>
      <c r="E10" s="36">
        <v>649</v>
      </c>
      <c r="F10" s="38">
        <f t="shared" si="1"/>
        <v>-597</v>
      </c>
      <c r="G10" s="39">
        <f t="shared" si="2"/>
        <v>-91.98767334360555</v>
      </c>
      <c r="H10" s="40">
        <v>-1</v>
      </c>
      <c r="I10" s="36">
        <v>14</v>
      </c>
      <c r="J10" s="38">
        <f t="shared" si="3"/>
        <v>-15</v>
      </c>
      <c r="K10" s="39">
        <f t="shared" si="4"/>
        <v>-107.14285714285714</v>
      </c>
      <c r="L10" s="68"/>
      <c r="M10" s="111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</row>
    <row r="11" spans="1:165" ht="24" customHeight="1">
      <c r="A11" s="34" t="s">
        <v>26</v>
      </c>
      <c r="B11" s="35">
        <v>5715</v>
      </c>
      <c r="C11" s="104">
        <v>3412</v>
      </c>
      <c r="D11" s="37">
        <f t="shared" si="0"/>
        <v>59.702537182852147</v>
      </c>
      <c r="E11" s="36">
        <v>3788</v>
      </c>
      <c r="F11" s="38">
        <f t="shared" si="1"/>
        <v>-376</v>
      </c>
      <c r="G11" s="39">
        <f t="shared" si="2"/>
        <v>-9.9260823653643087</v>
      </c>
      <c r="H11" s="36">
        <v>368</v>
      </c>
      <c r="I11" s="36">
        <v>427</v>
      </c>
      <c r="J11" s="38">
        <f t="shared" si="3"/>
        <v>-59</v>
      </c>
      <c r="K11" s="39">
        <f t="shared" si="4"/>
        <v>-13.817330210772832</v>
      </c>
      <c r="L11" s="68"/>
      <c r="M11" s="110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</row>
    <row r="12" spans="1:165" ht="24" customHeight="1">
      <c r="A12" s="34" t="s">
        <v>27</v>
      </c>
      <c r="B12" s="35">
        <v>1839</v>
      </c>
      <c r="C12" s="104">
        <v>1712</v>
      </c>
      <c r="D12" s="37">
        <f t="shared" si="0"/>
        <v>93.094072865687878</v>
      </c>
      <c r="E12" s="36">
        <v>253</v>
      </c>
      <c r="F12" s="38">
        <f t="shared" si="1"/>
        <v>1459</v>
      </c>
      <c r="G12" s="39">
        <f t="shared" si="2"/>
        <v>576.67984189723325</v>
      </c>
      <c r="H12" s="36">
        <v>133</v>
      </c>
      <c r="I12" s="36">
        <v>15</v>
      </c>
      <c r="J12" s="38">
        <f t="shared" si="3"/>
        <v>118</v>
      </c>
      <c r="K12" s="39">
        <f t="shared" si="4"/>
        <v>786.66666666666663</v>
      </c>
      <c r="L12" s="68"/>
      <c r="M12" s="11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</row>
    <row r="13" spans="1:165" ht="24" customHeight="1">
      <c r="A13" s="41" t="s">
        <v>28</v>
      </c>
      <c r="B13" s="35">
        <v>1785</v>
      </c>
      <c r="C13" s="104">
        <v>1879</v>
      </c>
      <c r="D13" s="37">
        <f t="shared" si="0"/>
        <v>105.26610644257704</v>
      </c>
      <c r="E13" s="36">
        <v>1290</v>
      </c>
      <c r="F13" s="38">
        <f t="shared" si="1"/>
        <v>589</v>
      </c>
      <c r="G13" s="39">
        <f t="shared" si="2"/>
        <v>45.65891472868217</v>
      </c>
      <c r="H13" s="36">
        <v>134</v>
      </c>
      <c r="I13" s="36">
        <v>181</v>
      </c>
      <c r="J13" s="38">
        <f t="shared" si="3"/>
        <v>-47</v>
      </c>
      <c r="K13" s="39">
        <f t="shared" si="4"/>
        <v>-25.966850828729282</v>
      </c>
      <c r="L13" s="68"/>
      <c r="M13" s="110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</row>
    <row r="14" spans="1:165" ht="24" customHeight="1">
      <c r="A14" s="41" t="s">
        <v>29</v>
      </c>
      <c r="B14" s="35">
        <v>1905</v>
      </c>
      <c r="C14" s="104">
        <v>750</v>
      </c>
      <c r="D14" s="37">
        <f t="shared" si="0"/>
        <v>39.370078740157481</v>
      </c>
      <c r="E14" s="36">
        <v>225</v>
      </c>
      <c r="F14" s="38">
        <f t="shared" si="1"/>
        <v>525</v>
      </c>
      <c r="G14" s="39">
        <f t="shared" si="2"/>
        <v>233.33333333333334</v>
      </c>
      <c r="H14" s="36">
        <v>155</v>
      </c>
      <c r="I14" s="36">
        <v>18</v>
      </c>
      <c r="J14" s="38">
        <f t="shared" si="3"/>
        <v>137</v>
      </c>
      <c r="K14" s="39">
        <f t="shared" si="4"/>
        <v>761.11111111111109</v>
      </c>
      <c r="L14" s="68"/>
      <c r="M14" s="110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</row>
    <row r="15" spans="1:165" ht="24" customHeight="1">
      <c r="A15" s="34" t="s">
        <v>30</v>
      </c>
      <c r="B15" s="35">
        <v>7005</v>
      </c>
      <c r="C15" s="104">
        <v>4166</v>
      </c>
      <c r="D15" s="37">
        <f t="shared" si="0"/>
        <v>59.47180585296217</v>
      </c>
      <c r="E15" s="36">
        <v>4952</v>
      </c>
      <c r="F15" s="38">
        <f t="shared" si="1"/>
        <v>-786</v>
      </c>
      <c r="G15" s="39">
        <f t="shared" si="2"/>
        <v>-15.87237479806139</v>
      </c>
      <c r="H15" s="36">
        <v>240</v>
      </c>
      <c r="I15" s="36">
        <v>938</v>
      </c>
      <c r="J15" s="38">
        <f t="shared" si="3"/>
        <v>-698</v>
      </c>
      <c r="K15" s="39">
        <f t="shared" si="4"/>
        <v>-74.413646055437098</v>
      </c>
      <c r="L15" s="68"/>
      <c r="M15" s="110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</row>
    <row r="16" spans="1:165" ht="24" customHeight="1">
      <c r="A16" s="42" t="s">
        <v>31</v>
      </c>
      <c r="B16" s="35">
        <v>1714</v>
      </c>
      <c r="C16" s="104">
        <v>1234</v>
      </c>
      <c r="D16" s="37">
        <f t="shared" si="0"/>
        <v>71.995332555425904</v>
      </c>
      <c r="E16" s="36">
        <v>1094</v>
      </c>
      <c r="F16" s="38">
        <f t="shared" si="1"/>
        <v>140</v>
      </c>
      <c r="G16" s="39">
        <f t="shared" si="2"/>
        <v>12.797074954296161</v>
      </c>
      <c r="H16" s="36">
        <v>132</v>
      </c>
      <c r="I16" s="36">
        <v>126</v>
      </c>
      <c r="J16" s="38">
        <f t="shared" si="3"/>
        <v>6</v>
      </c>
      <c r="K16" s="39">
        <f t="shared" si="4"/>
        <v>4.7619047619047619</v>
      </c>
      <c r="L16" s="68"/>
      <c r="M16" s="110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</row>
    <row r="17" spans="1:165" ht="24" customHeight="1">
      <c r="A17" s="42" t="s">
        <v>32</v>
      </c>
      <c r="B17" s="35">
        <v>135</v>
      </c>
      <c r="C17" s="104">
        <v>163</v>
      </c>
      <c r="D17" s="37">
        <f t="shared" si="0"/>
        <v>120.74074074074075</v>
      </c>
      <c r="E17" s="36">
        <v>101</v>
      </c>
      <c r="F17" s="38">
        <f t="shared" si="1"/>
        <v>62</v>
      </c>
      <c r="G17" s="39">
        <f t="shared" si="2"/>
        <v>61.386138613861384</v>
      </c>
      <c r="H17" s="36">
        <v>1</v>
      </c>
      <c r="I17" s="40">
        <v>-1</v>
      </c>
      <c r="J17" s="38">
        <f t="shared" si="3"/>
        <v>2</v>
      </c>
      <c r="K17" s="39">
        <f t="shared" si="4"/>
        <v>-200</v>
      </c>
      <c r="L17" s="68"/>
      <c r="M17" s="110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</row>
    <row r="18" spans="1:165" ht="24" customHeight="1">
      <c r="A18" s="34" t="s">
        <v>33</v>
      </c>
      <c r="B18" s="35">
        <v>5752</v>
      </c>
      <c r="C18" s="104">
        <v>2270</v>
      </c>
      <c r="D18" s="37">
        <f t="shared" si="0"/>
        <v>39.464534075104311</v>
      </c>
      <c r="E18" s="36">
        <v>3711</v>
      </c>
      <c r="F18" s="38">
        <f t="shared" si="1"/>
        <v>-1441</v>
      </c>
      <c r="G18" s="39">
        <f t="shared" si="2"/>
        <v>-38.830503907302614</v>
      </c>
      <c r="H18" s="36">
        <v>231</v>
      </c>
      <c r="I18" s="36">
        <v>575</v>
      </c>
      <c r="J18" s="38">
        <f t="shared" si="3"/>
        <v>-344</v>
      </c>
      <c r="K18" s="39">
        <f t="shared" si="4"/>
        <v>-59.826086956521742</v>
      </c>
      <c r="L18" s="68"/>
      <c r="M18" s="110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</row>
    <row r="19" spans="1:165" ht="24" customHeight="1">
      <c r="A19" s="34" t="s">
        <v>34</v>
      </c>
      <c r="B19" s="35">
        <v>11206</v>
      </c>
      <c r="C19" s="104">
        <v>4294</v>
      </c>
      <c r="D19" s="37">
        <f t="shared" si="0"/>
        <v>38.318757808316974</v>
      </c>
      <c r="E19" s="36">
        <v>8595</v>
      </c>
      <c r="F19" s="38">
        <f t="shared" si="1"/>
        <v>-4301</v>
      </c>
      <c r="G19" s="39">
        <f t="shared" si="2"/>
        <v>-50.040721349621876</v>
      </c>
      <c r="H19" s="36">
        <v>407</v>
      </c>
      <c r="I19" s="36">
        <v>819</v>
      </c>
      <c r="J19" s="38">
        <f t="shared" si="3"/>
        <v>-412</v>
      </c>
      <c r="K19" s="39">
        <f>J19/I19*100</f>
        <v>-50.305250305250304</v>
      </c>
      <c r="L19" s="68"/>
      <c r="M19" s="110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</row>
    <row r="20" spans="1:165" ht="24" customHeight="1">
      <c r="A20" s="41" t="s">
        <v>57</v>
      </c>
      <c r="B20" s="35">
        <v>1</v>
      </c>
      <c r="C20" s="104">
        <v>14</v>
      </c>
      <c r="D20" s="37">
        <f t="shared" si="0"/>
        <v>1400</v>
      </c>
      <c r="E20" s="36">
        <v>1</v>
      </c>
      <c r="F20" s="38">
        <f t="shared" si="1"/>
        <v>13</v>
      </c>
      <c r="G20" s="39">
        <f t="shared" si="2"/>
        <v>1300</v>
      </c>
      <c r="H20" s="36">
        <v>0</v>
      </c>
      <c r="I20" s="36"/>
      <c r="J20" s="38">
        <f t="shared" si="3"/>
        <v>0</v>
      </c>
      <c r="K20" s="39"/>
      <c r="L20" s="68"/>
      <c r="M20" s="11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</row>
    <row r="21" spans="1:165" s="4" customFormat="1" ht="24" customHeight="1">
      <c r="A21" s="44" t="s">
        <v>36</v>
      </c>
      <c r="B21" s="45">
        <f>SUM(B22:B29)</f>
        <v>51425</v>
      </c>
      <c r="C21" s="105">
        <f>SUM(C22:C29)</f>
        <v>58787</v>
      </c>
      <c r="D21" s="31">
        <f t="shared" si="0"/>
        <v>114.31599416626155</v>
      </c>
      <c r="E21" s="45">
        <f>E22+E23+E24+E25+E26+E27+E28+E29</f>
        <v>38254</v>
      </c>
      <c r="F21" s="32">
        <f t="shared" si="1"/>
        <v>20533</v>
      </c>
      <c r="G21" s="33">
        <f t="shared" si="2"/>
        <v>53.675432634495735</v>
      </c>
      <c r="H21" s="45">
        <f>H22+H23+H24+H25+H26+H27+H28+H29</f>
        <v>16755</v>
      </c>
      <c r="I21" s="70">
        <f>I22+I23+I24+I25+I26+I27+I28+I29</f>
        <v>5294</v>
      </c>
      <c r="J21" s="32">
        <f t="shared" ref="J21:J28" si="5">H21-I21</f>
        <v>11461</v>
      </c>
      <c r="K21" s="33">
        <f>J21/I21*100</f>
        <v>216.49036645258786</v>
      </c>
      <c r="L21" s="68"/>
      <c r="M21" s="110"/>
    </row>
    <row r="22" spans="1:165" s="5" customFormat="1" ht="24" customHeight="1">
      <c r="A22" s="34" t="s">
        <v>37</v>
      </c>
      <c r="B22" s="36">
        <v>10050</v>
      </c>
      <c r="C22" s="104">
        <v>2371</v>
      </c>
      <c r="D22" s="37">
        <f t="shared" si="0"/>
        <v>23.592039800995025</v>
      </c>
      <c r="E22" s="36">
        <v>5152</v>
      </c>
      <c r="F22" s="38">
        <f t="shared" si="1"/>
        <v>-2781</v>
      </c>
      <c r="G22" s="39">
        <f t="shared" si="2"/>
        <v>-53.979037267080741</v>
      </c>
      <c r="H22" s="40">
        <v>276</v>
      </c>
      <c r="I22" s="36">
        <v>347</v>
      </c>
      <c r="J22" s="38">
        <f t="shared" si="5"/>
        <v>-71</v>
      </c>
      <c r="K22" s="39">
        <f>J22/I22*100</f>
        <v>-20.461095100864554</v>
      </c>
      <c r="L22" s="68"/>
      <c r="M22" s="110"/>
    </row>
    <row r="23" spans="1:165" s="5" customFormat="1" ht="24" customHeight="1">
      <c r="A23" s="34" t="s">
        <v>38</v>
      </c>
      <c r="B23" s="36">
        <v>13700</v>
      </c>
      <c r="C23" s="104">
        <v>6008</v>
      </c>
      <c r="D23" s="37">
        <f t="shared" si="0"/>
        <v>43.854014598540147</v>
      </c>
      <c r="E23" s="36">
        <v>11697</v>
      </c>
      <c r="F23" s="38">
        <f t="shared" si="1"/>
        <v>-5689</v>
      </c>
      <c r="G23" s="39">
        <f t="shared" si="2"/>
        <v>-48.636402496366586</v>
      </c>
      <c r="H23" s="40">
        <v>517</v>
      </c>
      <c r="I23" s="36">
        <v>1097</v>
      </c>
      <c r="J23" s="38">
        <f t="shared" si="5"/>
        <v>-580</v>
      </c>
      <c r="K23" s="39">
        <f>J23/I23*100</f>
        <v>-52.871467639015499</v>
      </c>
      <c r="L23" s="68"/>
      <c r="M23" s="110"/>
    </row>
    <row r="24" spans="1:165" s="5" customFormat="1" ht="24" customHeight="1">
      <c r="A24" s="34" t="s">
        <v>39</v>
      </c>
      <c r="B24" s="36">
        <v>6200</v>
      </c>
      <c r="C24" s="104">
        <v>10961</v>
      </c>
      <c r="D24" s="37">
        <f t="shared" si="0"/>
        <v>176.79032258064515</v>
      </c>
      <c r="E24" s="36">
        <v>2671</v>
      </c>
      <c r="F24" s="38">
        <f t="shared" si="1"/>
        <v>8290</v>
      </c>
      <c r="G24" s="39">
        <f t="shared" si="2"/>
        <v>310.37064769749156</v>
      </c>
      <c r="H24" s="40">
        <v>666</v>
      </c>
      <c r="I24" s="36">
        <v>584</v>
      </c>
      <c r="J24" s="38">
        <f t="shared" si="5"/>
        <v>82</v>
      </c>
      <c r="K24" s="39">
        <f>J24/I24*100</f>
        <v>14.04109589041096</v>
      </c>
      <c r="L24" s="68"/>
      <c r="M24" s="110"/>
    </row>
    <row r="25" spans="1:165" s="5" customFormat="1" ht="24" customHeight="1">
      <c r="A25" s="34" t="s">
        <v>40</v>
      </c>
      <c r="B25" s="40">
        <v>10420</v>
      </c>
      <c r="C25" s="106">
        <v>8919</v>
      </c>
      <c r="D25" s="37">
        <f t="shared" si="0"/>
        <v>85.595009596928989</v>
      </c>
      <c r="E25" s="40">
        <v>7307</v>
      </c>
      <c r="F25" s="38">
        <f t="shared" si="1"/>
        <v>1612</v>
      </c>
      <c r="G25" s="39">
        <f t="shared" si="2"/>
        <v>22.061037361434241</v>
      </c>
      <c r="H25" s="40">
        <v>3332</v>
      </c>
      <c r="I25" s="36">
        <v>162</v>
      </c>
      <c r="J25" s="38">
        <f t="shared" si="5"/>
        <v>3170</v>
      </c>
      <c r="K25" s="39">
        <f>J25/I25*100</f>
        <v>1956.7901234567903</v>
      </c>
      <c r="L25" s="68"/>
      <c r="M25" s="110"/>
    </row>
    <row r="26" spans="1:165" s="5" customFormat="1" ht="24" customHeight="1">
      <c r="A26" s="34" t="s">
        <v>41</v>
      </c>
      <c r="B26" s="40">
        <v>150</v>
      </c>
      <c r="C26" s="106">
        <v>250</v>
      </c>
      <c r="D26" s="37">
        <f t="shared" si="0"/>
        <v>166.66666666666669</v>
      </c>
      <c r="E26" s="40">
        <v>290</v>
      </c>
      <c r="F26" s="38">
        <f t="shared" si="1"/>
        <v>-40</v>
      </c>
      <c r="G26" s="39">
        <f t="shared" si="2"/>
        <v>-13.793103448275861</v>
      </c>
      <c r="H26" s="40">
        <v>144</v>
      </c>
      <c r="I26" s="36"/>
      <c r="J26" s="38">
        <f t="shared" si="5"/>
        <v>144</v>
      </c>
      <c r="K26" s="39"/>
      <c r="L26" s="68"/>
      <c r="M26" s="110"/>
    </row>
    <row r="27" spans="1:165" s="5" customFormat="1" ht="24" customHeight="1">
      <c r="A27" s="34" t="s">
        <v>42</v>
      </c>
      <c r="B27" s="40">
        <v>10000</v>
      </c>
      <c r="C27" s="106">
        <v>24931</v>
      </c>
      <c r="D27" s="37">
        <f t="shared" si="0"/>
        <v>249.31</v>
      </c>
      <c r="E27" s="40">
        <v>9685</v>
      </c>
      <c r="F27" s="38">
        <f t="shared" si="1"/>
        <v>15246</v>
      </c>
      <c r="G27" s="39">
        <f t="shared" si="2"/>
        <v>157.4186886938565</v>
      </c>
      <c r="H27" s="40">
        <v>10374</v>
      </c>
      <c r="I27" s="36">
        <v>3000</v>
      </c>
      <c r="J27" s="38">
        <f t="shared" si="5"/>
        <v>7374</v>
      </c>
      <c r="K27" s="39">
        <f t="shared" ref="K27:K32" si="6">J27/I27*100</f>
        <v>245.8</v>
      </c>
      <c r="L27" s="68"/>
      <c r="M27" s="110"/>
    </row>
    <row r="28" spans="1:165" s="5" customFormat="1" ht="24" customHeight="1">
      <c r="A28" s="34" t="s">
        <v>43</v>
      </c>
      <c r="B28" s="36">
        <v>900</v>
      </c>
      <c r="C28" s="104">
        <v>5347</v>
      </c>
      <c r="D28" s="37">
        <f t="shared" si="0"/>
        <v>594.11111111111109</v>
      </c>
      <c r="E28" s="36">
        <v>1452</v>
      </c>
      <c r="F28" s="38">
        <f t="shared" si="1"/>
        <v>3895</v>
      </c>
      <c r="G28" s="39">
        <f t="shared" si="2"/>
        <v>268.25068870523415</v>
      </c>
      <c r="H28" s="40">
        <v>1446</v>
      </c>
      <c r="I28" s="40">
        <v>104</v>
      </c>
      <c r="J28" s="38">
        <f t="shared" si="5"/>
        <v>1342</v>
      </c>
      <c r="K28" s="39">
        <f t="shared" si="6"/>
        <v>1290.3846153846152</v>
      </c>
      <c r="L28" s="68"/>
      <c r="M28" s="110"/>
    </row>
    <row r="29" spans="1:165" s="5" customFormat="1" ht="24" customHeight="1">
      <c r="A29" s="34" t="s">
        <v>44</v>
      </c>
      <c r="B29" s="36">
        <v>5</v>
      </c>
      <c r="C29" s="104"/>
      <c r="D29" s="37">
        <f t="shared" si="0"/>
        <v>0</v>
      </c>
      <c r="E29" s="36"/>
      <c r="F29" s="38"/>
      <c r="G29" s="39"/>
      <c r="H29" s="40"/>
      <c r="I29" s="36"/>
      <c r="J29" s="38"/>
      <c r="K29" s="39"/>
      <c r="L29" s="68"/>
      <c r="M29" s="110"/>
    </row>
    <row r="30" spans="1:165" s="6" customFormat="1" ht="24" customHeight="1">
      <c r="A30" s="46" t="s">
        <v>45</v>
      </c>
      <c r="B30" s="45">
        <f>B6+B21</f>
        <v>113975</v>
      </c>
      <c r="C30" s="105">
        <f>C6+C21</f>
        <v>89197</v>
      </c>
      <c r="D30" s="31">
        <f t="shared" si="0"/>
        <v>78.260144768589598</v>
      </c>
      <c r="E30" s="47">
        <f>E6+E21</f>
        <v>79499</v>
      </c>
      <c r="F30" s="32">
        <f>C30-E30</f>
        <v>9698</v>
      </c>
      <c r="G30" s="33">
        <f>F30/E30*100</f>
        <v>12.198895583592247</v>
      </c>
      <c r="H30" s="45">
        <f>H6+H21</f>
        <v>17336</v>
      </c>
      <c r="I30" s="70">
        <f>I6+I21</f>
        <v>9692</v>
      </c>
      <c r="J30" s="32">
        <f>H30-I30</f>
        <v>7644</v>
      </c>
      <c r="K30" s="39">
        <f t="shared" si="6"/>
        <v>78.869170449855545</v>
      </c>
      <c r="L30" s="68"/>
      <c r="M30" s="110"/>
    </row>
    <row r="31" spans="1:165" ht="24" customHeight="1">
      <c r="A31" s="46" t="s">
        <v>46</v>
      </c>
      <c r="B31" s="45">
        <v>270200</v>
      </c>
      <c r="C31" s="105">
        <v>16723</v>
      </c>
      <c r="D31" s="31">
        <f t="shared" si="0"/>
        <v>6.1891191709844557</v>
      </c>
      <c r="E31" s="45">
        <v>91130</v>
      </c>
      <c r="F31" s="32">
        <f>C31-E31</f>
        <v>-74407</v>
      </c>
      <c r="G31" s="33">
        <f>F31/E31*100</f>
        <v>-81.649292219905632</v>
      </c>
      <c r="H31" s="45">
        <v>4451</v>
      </c>
      <c r="I31" s="49">
        <v>10099</v>
      </c>
      <c r="J31" s="32">
        <f>H31-I31</f>
        <v>-5648</v>
      </c>
      <c r="K31" s="39">
        <f t="shared" si="6"/>
        <v>-55.926329339538569</v>
      </c>
      <c r="L31" s="68"/>
      <c r="M31" s="110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</row>
    <row r="32" spans="1:165" ht="24" customHeight="1">
      <c r="A32" s="48" t="s">
        <v>47</v>
      </c>
      <c r="B32" s="36">
        <v>260050</v>
      </c>
      <c r="C32" s="104">
        <v>13719</v>
      </c>
      <c r="D32" s="37">
        <f t="shared" si="0"/>
        <v>5.2755239377042882</v>
      </c>
      <c r="E32" s="36">
        <v>88550</v>
      </c>
      <c r="F32" s="38">
        <f>C32-E32</f>
        <v>-74831</v>
      </c>
      <c r="G32" s="39">
        <f>F32/E32*100</f>
        <v>-84.507058159232074</v>
      </c>
      <c r="H32" s="109">
        <v>3735</v>
      </c>
      <c r="I32" s="109">
        <v>9998</v>
      </c>
      <c r="J32" s="38">
        <f>H32-I32</f>
        <v>-6263</v>
      </c>
      <c r="K32" s="39">
        <f t="shared" si="6"/>
        <v>-62.642528505701144</v>
      </c>
      <c r="L32" s="68"/>
      <c r="M32" s="110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</row>
    <row r="33" spans="1:165" s="4" customFormat="1" ht="24" customHeight="1">
      <c r="A33" s="46" t="s">
        <v>48</v>
      </c>
      <c r="B33" s="45">
        <v>3500</v>
      </c>
      <c r="C33" s="105">
        <v>568</v>
      </c>
      <c r="D33" s="37">
        <f t="shared" si="0"/>
        <v>16.228571428571428</v>
      </c>
      <c r="E33" s="45"/>
      <c r="F33" s="32">
        <f>C33-E33</f>
        <v>568</v>
      </c>
      <c r="G33" s="39"/>
      <c r="H33" s="49">
        <v>200</v>
      </c>
      <c r="I33" s="45"/>
      <c r="J33" s="38">
        <f>H33-I33</f>
        <v>200</v>
      </c>
      <c r="K33" s="39"/>
      <c r="L33" s="68"/>
      <c r="M33" s="110"/>
    </row>
    <row r="34" spans="1:165" ht="24" customHeight="1" thickBot="1">
      <c r="A34" s="50" t="s">
        <v>49</v>
      </c>
      <c r="B34" s="51">
        <f>B30+B31+B33</f>
        <v>387675</v>
      </c>
      <c r="C34" s="107">
        <f>C30+C31+C33</f>
        <v>106488</v>
      </c>
      <c r="D34" s="31">
        <f t="shared" si="0"/>
        <v>27.468369123621589</v>
      </c>
      <c r="E34" s="51">
        <f>E30+E31+E33</f>
        <v>170629</v>
      </c>
      <c r="F34" s="53">
        <f>C34-E34</f>
        <v>-64141</v>
      </c>
      <c r="G34" s="54">
        <f>F34/E34*100</f>
        <v>-37.590913619607456</v>
      </c>
      <c r="H34" s="51">
        <f>H30+H31+H33</f>
        <v>21987</v>
      </c>
      <c r="I34" s="71">
        <f>I30+I31+I33</f>
        <v>19791</v>
      </c>
      <c r="J34" s="72">
        <f>H34-I34</f>
        <v>2196</v>
      </c>
      <c r="K34" s="54">
        <f>J34/I34*100</f>
        <v>11.095952705775353</v>
      </c>
      <c r="L34" s="73"/>
      <c r="M34" s="110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</row>
    <row r="35" spans="1:165">
      <c r="A35" s="139"/>
      <c r="B35" s="140"/>
      <c r="C35" s="140"/>
      <c r="D35" s="140"/>
      <c r="E35" s="140"/>
      <c r="L35" s="7" t="s">
        <v>51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</row>
    <row r="44" spans="1:165">
      <c r="H44" s="55" t="s">
        <v>52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</row>
  </sheetData>
  <mergeCells count="2">
    <mergeCell ref="A1:L1"/>
    <mergeCell ref="A35:E35"/>
  </mergeCells>
  <phoneticPr fontId="6" type="noConversion"/>
  <printOptions horizontalCentered="1"/>
  <pageMargins left="0.11811023622047245" right="0.1574803149606299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10</vt:i4>
      </vt:variant>
    </vt:vector>
  </HeadingPairs>
  <TitlesOfParts>
    <vt:vector size="22" baseType="lpstr">
      <vt:lpstr>2022年1月</vt:lpstr>
      <vt:lpstr>2022年2月</vt:lpstr>
      <vt:lpstr>2022年3月 </vt:lpstr>
      <vt:lpstr>2022年4月</vt:lpstr>
      <vt:lpstr>2022年5月</vt:lpstr>
      <vt:lpstr>2022年6月 </vt:lpstr>
      <vt:lpstr>2022年7月</vt:lpstr>
      <vt:lpstr>2022年8月</vt:lpstr>
      <vt:lpstr>2022年9月 </vt:lpstr>
      <vt:lpstr>2022年10月 </vt:lpstr>
      <vt:lpstr>2022年11月</vt:lpstr>
      <vt:lpstr>2022年12月</vt:lpstr>
      <vt:lpstr>'2022年10月 '!Print_Area</vt:lpstr>
      <vt:lpstr>'2022年1月'!Print_Area</vt:lpstr>
      <vt:lpstr>'2022年2月'!Print_Area</vt:lpstr>
      <vt:lpstr>'2022年3月 '!Print_Area</vt:lpstr>
      <vt:lpstr>'2022年4月'!Print_Area</vt:lpstr>
      <vt:lpstr>'2022年5月'!Print_Area</vt:lpstr>
      <vt:lpstr>'2022年6月 '!Print_Area</vt:lpstr>
      <vt:lpstr>'2022年7月'!Print_Area</vt:lpstr>
      <vt:lpstr>'2022年8月'!Print_Area</vt:lpstr>
      <vt:lpstr>'2022年9月 '!Print_Area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czj-10</dc:creator>
  <cp:lastModifiedBy>Administrator</cp:lastModifiedBy>
  <cp:lastPrinted>2023-01-09T02:51:22Z</cp:lastPrinted>
  <dcterms:created xsi:type="dcterms:W3CDTF">2017-02-04T08:07:08Z</dcterms:created>
  <dcterms:modified xsi:type="dcterms:W3CDTF">2023-01-09T03:23:25Z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0BD8C4A54B40453A97CC3ACE3E5FB41B</vt:lpwstr>
  </property>
</Properties>
</file>