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023年9月" sheetId="6" r:id="rId1"/>
  </sheets>
  <calcPr calcId="144525" iterate="1"/>
</workbook>
</file>

<file path=xl/calcChain.xml><?xml version="1.0" encoding="utf-8"?>
<calcChain xmlns="http://schemas.openxmlformats.org/spreadsheetml/2006/main">
  <c r="J33" i="6" l="1"/>
  <c r="K33" i="6" s="1"/>
  <c r="G33" i="6"/>
  <c r="F33" i="6"/>
  <c r="D33" i="6"/>
  <c r="K32" i="6"/>
  <c r="J32" i="6"/>
  <c r="F32" i="6"/>
  <c r="G32" i="6" s="1"/>
  <c r="D32" i="6"/>
  <c r="J31" i="6"/>
  <c r="K31" i="6" s="1"/>
  <c r="F31" i="6"/>
  <c r="G31" i="6" s="1"/>
  <c r="D31" i="6"/>
  <c r="J29" i="6"/>
  <c r="F29" i="6"/>
  <c r="J28" i="6"/>
  <c r="K28" i="6" s="1"/>
  <c r="G28" i="6"/>
  <c r="F28" i="6"/>
  <c r="D28" i="6"/>
  <c r="K27" i="6"/>
  <c r="J27" i="6"/>
  <c r="F27" i="6"/>
  <c r="G27" i="6" s="1"/>
  <c r="D27" i="6"/>
  <c r="J26" i="6"/>
  <c r="K26" i="6" s="1"/>
  <c r="F26" i="6"/>
  <c r="G26" i="6" s="1"/>
  <c r="D26" i="6"/>
  <c r="J25" i="6"/>
  <c r="K25" i="6" s="1"/>
  <c r="G25" i="6"/>
  <c r="F25" i="6"/>
  <c r="D25" i="6"/>
  <c r="K24" i="6"/>
  <c r="J24" i="6"/>
  <c r="F24" i="6"/>
  <c r="G24" i="6" s="1"/>
  <c r="D24" i="6"/>
  <c r="J23" i="6"/>
  <c r="K23" i="6" s="1"/>
  <c r="F23" i="6"/>
  <c r="G23" i="6" s="1"/>
  <c r="D23" i="6"/>
  <c r="J22" i="6"/>
  <c r="K22" i="6" s="1"/>
  <c r="G22" i="6"/>
  <c r="F22" i="6"/>
  <c r="D22" i="6"/>
  <c r="I21" i="6"/>
  <c r="H21" i="6"/>
  <c r="J21" i="6" s="1"/>
  <c r="K21" i="6" s="1"/>
  <c r="E21" i="6"/>
  <c r="E30" i="6" s="1"/>
  <c r="E34" i="6" s="1"/>
  <c r="C21" i="6"/>
  <c r="F21" i="6" s="1"/>
  <c r="G21" i="6" s="1"/>
  <c r="B21" i="6"/>
  <c r="B30" i="6" s="1"/>
  <c r="B34" i="6" s="1"/>
  <c r="J20" i="6"/>
  <c r="F20" i="6"/>
  <c r="G20" i="6" s="1"/>
  <c r="D20" i="6"/>
  <c r="J19" i="6"/>
  <c r="K19" i="6" s="1"/>
  <c r="F19" i="6"/>
  <c r="G19" i="6" s="1"/>
  <c r="D19" i="6"/>
  <c r="J18" i="6"/>
  <c r="K18" i="6" s="1"/>
  <c r="G18" i="6"/>
  <c r="F18" i="6"/>
  <c r="D18" i="6"/>
  <c r="K17" i="6"/>
  <c r="J17" i="6"/>
  <c r="F17" i="6"/>
  <c r="G17" i="6" s="1"/>
  <c r="D17" i="6"/>
  <c r="J16" i="6"/>
  <c r="K16" i="6" s="1"/>
  <c r="F16" i="6"/>
  <c r="G16" i="6" s="1"/>
  <c r="D16" i="6"/>
  <c r="J15" i="6"/>
  <c r="K15" i="6" s="1"/>
  <c r="G15" i="6"/>
  <c r="F15" i="6"/>
  <c r="D15" i="6"/>
  <c r="K14" i="6"/>
  <c r="J14" i="6"/>
  <c r="F14" i="6"/>
  <c r="G14" i="6" s="1"/>
  <c r="D14" i="6"/>
  <c r="J13" i="6"/>
  <c r="K13" i="6" s="1"/>
  <c r="F13" i="6"/>
  <c r="G13" i="6" s="1"/>
  <c r="D13" i="6"/>
  <c r="J12" i="6"/>
  <c r="K12" i="6" s="1"/>
  <c r="G12" i="6"/>
  <c r="F12" i="6"/>
  <c r="D12" i="6"/>
  <c r="K11" i="6"/>
  <c r="J11" i="6"/>
  <c r="F11" i="6"/>
  <c r="G11" i="6" s="1"/>
  <c r="D11" i="6"/>
  <c r="J10" i="6"/>
  <c r="K10" i="6" s="1"/>
  <c r="F10" i="6"/>
  <c r="G10" i="6" s="1"/>
  <c r="D10" i="6"/>
  <c r="J9" i="6"/>
  <c r="K9" i="6" s="1"/>
  <c r="G9" i="6"/>
  <c r="F9" i="6"/>
  <c r="D9" i="6"/>
  <c r="K8" i="6"/>
  <c r="J8" i="6"/>
  <c r="F8" i="6"/>
  <c r="G8" i="6" s="1"/>
  <c r="D8" i="6"/>
  <c r="J7" i="6"/>
  <c r="K7" i="6" s="1"/>
  <c r="F7" i="6"/>
  <c r="G7" i="6" s="1"/>
  <c r="D7" i="6"/>
  <c r="I6" i="6"/>
  <c r="I30" i="6" s="1"/>
  <c r="I34" i="6" s="1"/>
  <c r="H6" i="6"/>
  <c r="H30" i="6" s="1"/>
  <c r="F6" i="6"/>
  <c r="G6" i="6" s="1"/>
  <c r="E6" i="6"/>
  <c r="C6" i="6"/>
  <c r="D6" i="6" s="1"/>
  <c r="B6" i="6"/>
  <c r="J30" i="6" l="1"/>
  <c r="K30" i="6" s="1"/>
  <c r="H34" i="6"/>
  <c r="J34" i="6" s="1"/>
  <c r="K34" i="6" s="1"/>
  <c r="C30" i="6"/>
  <c r="J6" i="6"/>
  <c r="K6" i="6" s="1"/>
  <c r="D21" i="6"/>
  <c r="F30" i="6" l="1"/>
  <c r="G30" i="6" s="1"/>
  <c r="C34" i="6"/>
  <c r="D30" i="6"/>
  <c r="F34" i="6" l="1"/>
  <c r="G34" i="6" s="1"/>
  <c r="D34" i="6"/>
</calcChain>
</file>

<file path=xl/sharedStrings.xml><?xml version="1.0" encoding="utf-8"?>
<sst xmlns="http://schemas.openxmlformats.org/spreadsheetml/2006/main" count="64" uniqueCount="51">
  <si>
    <t xml:space="preserve">                        单位：万元</t>
  </si>
  <si>
    <t>年 度</t>
  </si>
  <si>
    <t>累 计</t>
  </si>
  <si>
    <r>
      <rPr>
        <sz val="12"/>
        <color theme="1"/>
        <rFont val="宋体"/>
        <family val="3"/>
        <charset val="134"/>
      </rPr>
      <t>占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年</t>
    </r>
  </si>
  <si>
    <t>上 年</t>
  </si>
  <si>
    <t>比上年</t>
  </si>
  <si>
    <t>本 月</t>
  </si>
  <si>
    <t>收 入 项 目</t>
  </si>
  <si>
    <t>预 算</t>
  </si>
  <si>
    <t>完 成</t>
  </si>
  <si>
    <r>
      <rPr>
        <sz val="12"/>
        <color theme="1"/>
        <rFont val="宋体"/>
        <family val="3"/>
        <charset val="134"/>
      </rPr>
      <t>预</t>
    </r>
    <r>
      <rPr>
        <sz val="12"/>
        <color theme="1"/>
        <rFont val="Times New Roman"/>
        <family val="1"/>
      </rPr>
      <t xml:space="preserve">  </t>
    </r>
    <r>
      <rPr>
        <sz val="12"/>
        <color theme="1"/>
        <rFont val="宋体"/>
        <family val="3"/>
        <charset val="134"/>
      </rPr>
      <t>算</t>
    </r>
  </si>
  <si>
    <t>同 期</t>
  </si>
  <si>
    <t>同期增</t>
  </si>
  <si>
    <t>同 月</t>
  </si>
  <si>
    <t>同月增</t>
  </si>
  <si>
    <t>备    注</t>
  </si>
  <si>
    <t>数</t>
  </si>
  <si>
    <t>%</t>
  </si>
  <si>
    <t>减额</t>
  </si>
  <si>
    <t>(减)%</t>
  </si>
  <si>
    <t>（一）税收收入</t>
  </si>
  <si>
    <t xml:space="preserve">     1、增值税</t>
  </si>
  <si>
    <t xml:space="preserve">     2、企业所得税</t>
  </si>
  <si>
    <t xml:space="preserve">     3、个人所得税</t>
  </si>
  <si>
    <t xml:space="preserve">     4、资源税</t>
  </si>
  <si>
    <t xml:space="preserve">     5、城市维护建设税</t>
  </si>
  <si>
    <t xml:space="preserve">     6、房产税</t>
  </si>
  <si>
    <t xml:space="preserve">     7、印花税</t>
  </si>
  <si>
    <t xml:space="preserve">     8、城镇土地使用税</t>
  </si>
  <si>
    <t xml:space="preserve">     9、土地增值税</t>
  </si>
  <si>
    <t xml:space="preserve">    10、车船使用税</t>
  </si>
  <si>
    <t xml:space="preserve">    11、环保税</t>
  </si>
  <si>
    <t xml:space="preserve">    12、耕地占用税</t>
  </si>
  <si>
    <t xml:space="preserve">    13、契  税</t>
  </si>
  <si>
    <t xml:space="preserve">    14、其他税收收入</t>
  </si>
  <si>
    <t>（二）非税收入</t>
  </si>
  <si>
    <t xml:space="preserve">     1、专项收入</t>
  </si>
  <si>
    <t xml:space="preserve">     2、行政事业性收费收入</t>
  </si>
  <si>
    <t xml:space="preserve">     3、罚没收入</t>
  </si>
  <si>
    <t xml:space="preserve">     4、国有资源（资产）有偿使用收入</t>
  </si>
  <si>
    <t xml:space="preserve">     5、政府住房基金收入</t>
  </si>
  <si>
    <t xml:space="preserve">     6、捐赠收入</t>
  </si>
  <si>
    <t xml:space="preserve">     7、其他收入</t>
  </si>
  <si>
    <t xml:space="preserve">     8、国有资本经营收入</t>
  </si>
  <si>
    <t xml:space="preserve"> 一、一般公共预算收入</t>
  </si>
  <si>
    <t xml:space="preserve"> 二、政府性基金预算收入小计</t>
  </si>
  <si>
    <t xml:space="preserve">  其中：国有土地使用权出让收入</t>
  </si>
  <si>
    <t xml:space="preserve"> 三、国有资本经营收入小计</t>
  </si>
  <si>
    <t>收入合计</t>
  </si>
  <si>
    <t>陆丰市财政局国库股</t>
  </si>
  <si>
    <t>陆 丰 市 2023 年 9 月 财 政 预 算 收 入 完 成 情 况 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</si>
</sst>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 * #,##0.00_ ;_ * \-#,##0.00_ ;_ * &quot;-&quot;??_ ;_ @_ "/>
    <numFmt numFmtId="176" formatCode="0.00_);[Red]\(0.00\)"/>
    <numFmt numFmtId="177" formatCode="#,##0_ "/>
    <numFmt numFmtId="178" formatCode="0_ "/>
    <numFmt numFmtId="179" formatCode="#,##0_);\(#,##0\)"/>
    <numFmt numFmtId="180" formatCode="0.0_ "/>
    <numFmt numFmtId="181" formatCode="#,##0.0_ "/>
    <numFmt numFmtId="182" formatCode="#,##0_);[Red]\(#,##0\)"/>
    <numFmt numFmtId="183" formatCode="0.0%"/>
  </numFmts>
  <fonts count="12" x14ac:knownFonts="1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20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Times New Roman"/>
      <family val="1"/>
    </font>
    <font>
      <b/>
      <sz val="12"/>
      <name val="宋体"/>
      <family val="3"/>
      <charset val="134"/>
    </font>
    <font>
      <sz val="11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6">
    <xf numFmtId="0" fontId="0" fillId="0" borderId="0"/>
    <xf numFmtId="0" fontId="1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</cellStyleXfs>
  <cellXfs count="77">
    <xf numFmtId="0" fontId="0" fillId="0" borderId="0" xfId="0"/>
    <xf numFmtId="0" fontId="1" fillId="0" borderId="0" xfId="1" applyFill="1">
      <alignment vertical="center"/>
    </xf>
    <xf numFmtId="31" fontId="1" fillId="0" borderId="0" xfId="1" applyNumberFormat="1" applyFill="1" applyBorder="1" applyAlignment="1">
      <alignment horizontal="left"/>
    </xf>
    <xf numFmtId="0" fontId="6" fillId="0" borderId="0" xfId="1" applyFont="1" applyFill="1" applyBorder="1" applyAlignment="1"/>
    <xf numFmtId="0" fontId="7" fillId="0" borderId="0" xfId="1" applyFont="1" applyFill="1" applyBorder="1" applyAlignment="1"/>
    <xf numFmtId="0" fontId="1" fillId="0" borderId="0" xfId="1" applyFill="1" applyBorder="1" applyAlignment="1">
      <alignment horizontal="right"/>
    </xf>
    <xf numFmtId="0" fontId="10" fillId="0" borderId="12" xfId="1" applyFont="1" applyFill="1" applyBorder="1">
      <alignment vertical="center"/>
    </xf>
    <xf numFmtId="179" fontId="10" fillId="0" borderId="9" xfId="1" applyNumberFormat="1" applyFont="1" applyFill="1" applyBorder="1">
      <alignment vertical="center"/>
    </xf>
    <xf numFmtId="180" fontId="10" fillId="0" borderId="9" xfId="1" applyNumberFormat="1" applyFont="1" applyFill="1" applyBorder="1">
      <alignment vertical="center"/>
    </xf>
    <xf numFmtId="177" fontId="10" fillId="0" borderId="9" xfId="1" applyNumberFormat="1" applyFont="1" applyFill="1" applyBorder="1">
      <alignment vertical="center"/>
    </xf>
    <xf numFmtId="181" fontId="10" fillId="0" borderId="9" xfId="1" applyNumberFormat="1" applyFont="1" applyFill="1" applyBorder="1">
      <alignment vertical="center"/>
    </xf>
    <xf numFmtId="179" fontId="10" fillId="0" borderId="10" xfId="1" applyNumberFormat="1" applyFont="1" applyFill="1" applyBorder="1">
      <alignment vertical="center"/>
    </xf>
    <xf numFmtId="0" fontId="10" fillId="0" borderId="0" xfId="1" applyFont="1" applyFill="1">
      <alignment vertical="center"/>
    </xf>
    <xf numFmtId="0" fontId="1" fillId="0" borderId="13" xfId="1" applyFill="1" applyBorder="1">
      <alignment vertical="center"/>
    </xf>
    <xf numFmtId="179" fontId="10" fillId="0" borderId="0" xfId="1" applyNumberFormat="1" applyFont="1" applyFill="1">
      <alignment vertical="center"/>
    </xf>
    <xf numFmtId="0" fontId="10" fillId="0" borderId="13" xfId="1" applyFont="1" applyFill="1" applyBorder="1">
      <alignment vertical="center"/>
    </xf>
    <xf numFmtId="182" fontId="10" fillId="0" borderId="14" xfId="1" applyNumberFormat="1" applyFont="1" applyFill="1" applyBorder="1">
      <alignment vertical="center"/>
    </xf>
    <xf numFmtId="177" fontId="10" fillId="0" borderId="14" xfId="1" applyNumberFormat="1" applyFont="1" applyFill="1" applyBorder="1">
      <alignment vertical="center"/>
    </xf>
    <xf numFmtId="0" fontId="10" fillId="0" borderId="13" xfId="1" applyFont="1" applyFill="1" applyBorder="1" applyAlignment="1">
      <alignment horizontal="left" vertical="center"/>
    </xf>
    <xf numFmtId="182" fontId="10" fillId="0" borderId="14" xfId="1" applyNumberFormat="1" applyFont="1" applyFill="1" applyBorder="1" applyAlignment="1">
      <alignment horizontal="right" vertical="center"/>
    </xf>
    <xf numFmtId="0" fontId="10" fillId="0" borderId="0" xfId="1" applyFont="1" applyFill="1" applyBorder="1">
      <alignment vertical="center"/>
    </xf>
    <xf numFmtId="0" fontId="10" fillId="0" borderId="15" xfId="1" applyFont="1" applyFill="1" applyBorder="1" applyAlignment="1">
      <alignment horizontal="center" vertical="center"/>
    </xf>
    <xf numFmtId="177" fontId="10" fillId="0" borderId="16" xfId="1" applyNumberFormat="1" applyFont="1" applyFill="1" applyBorder="1" applyAlignment="1">
      <alignment horizontal="right" vertical="center"/>
    </xf>
    <xf numFmtId="177" fontId="10" fillId="0" borderId="16" xfId="1" applyNumberFormat="1" applyFont="1" applyFill="1" applyBorder="1">
      <alignment vertical="center"/>
    </xf>
    <xf numFmtId="181" fontId="10" fillId="0" borderId="16" xfId="1" applyNumberFormat="1" applyFont="1" applyFill="1" applyBorder="1">
      <alignment vertical="center"/>
    </xf>
    <xf numFmtId="177" fontId="10" fillId="0" borderId="17" xfId="1" applyNumberFormat="1" applyFont="1" applyFill="1" applyBorder="1">
      <alignment vertical="center"/>
    </xf>
    <xf numFmtId="0" fontId="8" fillId="0" borderId="1" xfId="1" applyFont="1" applyFill="1" applyBorder="1">
      <alignment vertical="center"/>
    </xf>
    <xf numFmtId="0" fontId="8" fillId="0" borderId="2" xfId="1" applyFont="1" applyFill="1" applyBorder="1" applyAlignment="1">
      <alignment horizontal="center"/>
    </xf>
    <xf numFmtId="176" fontId="8" fillId="0" borderId="2" xfId="1" applyNumberFormat="1" applyFont="1" applyFill="1" applyBorder="1" applyAlignment="1">
      <alignment horizontal="center"/>
    </xf>
    <xf numFmtId="177" fontId="8" fillId="0" borderId="2" xfId="1" applyNumberFormat="1" applyFont="1" applyFill="1" applyBorder="1" applyAlignment="1">
      <alignment horizontal="center"/>
    </xf>
    <xf numFmtId="178" fontId="8" fillId="0" borderId="2" xfId="1" applyNumberFormat="1" applyFont="1" applyFill="1" applyBorder="1" applyAlignment="1">
      <alignment horizontal="center"/>
    </xf>
    <xf numFmtId="0" fontId="8" fillId="0" borderId="3" xfId="1" applyFont="1" applyFill="1" applyBorder="1" applyAlignment="1">
      <alignment horizontal="center"/>
    </xf>
    <xf numFmtId="0" fontId="8" fillId="0" borderId="4" xfId="1" applyFont="1" applyFill="1" applyBorder="1">
      <alignment vertical="center"/>
    </xf>
    <xf numFmtId="0" fontId="8" fillId="0" borderId="5" xfId="1" applyFont="1" applyFill="1" applyBorder="1" applyAlignment="1">
      <alignment horizontal="center"/>
    </xf>
    <xf numFmtId="0" fontId="8" fillId="0" borderId="6" xfId="1" applyFont="1" applyFill="1" applyBorder="1" applyAlignment="1">
      <alignment horizontal="center"/>
    </xf>
    <xf numFmtId="176" fontId="8" fillId="0" borderId="6" xfId="1" applyNumberFormat="1" applyFont="1" applyFill="1" applyBorder="1" applyAlignment="1">
      <alignment horizontal="center"/>
    </xf>
    <xf numFmtId="177" fontId="8" fillId="0" borderId="6" xfId="1" applyNumberFormat="1" applyFont="1" applyFill="1" applyBorder="1" applyAlignment="1">
      <alignment horizontal="center"/>
    </xf>
    <xf numFmtId="178" fontId="8" fillId="0" borderId="6" xfId="1" applyNumberFormat="1" applyFont="1" applyFill="1" applyBorder="1" applyAlignment="1">
      <alignment horizontal="center"/>
    </xf>
    <xf numFmtId="0" fontId="8" fillId="0" borderId="7" xfId="1" applyFont="1" applyFill="1" applyBorder="1" applyAlignment="1">
      <alignment horizontal="center"/>
    </xf>
    <xf numFmtId="0" fontId="8" fillId="0" borderId="0" xfId="1" applyFont="1" applyFill="1" applyBorder="1">
      <alignment vertical="center"/>
    </xf>
    <xf numFmtId="0" fontId="8" fillId="0" borderId="8" xfId="1" applyFont="1" applyFill="1" applyBorder="1">
      <alignment vertical="center"/>
    </xf>
    <xf numFmtId="0" fontId="8" fillId="0" borderId="9" xfId="1" applyFont="1" applyFill="1" applyBorder="1" applyAlignment="1">
      <alignment horizontal="center"/>
    </xf>
    <xf numFmtId="176" fontId="9" fillId="0" borderId="9" xfId="1" applyNumberFormat="1" applyFont="1" applyFill="1" applyBorder="1" applyAlignment="1">
      <alignment horizontal="center"/>
    </xf>
    <xf numFmtId="177" fontId="8" fillId="0" borderId="9" xfId="1" applyNumberFormat="1" applyFont="1" applyFill="1" applyBorder="1" applyAlignment="1">
      <alignment horizontal="center"/>
    </xf>
    <xf numFmtId="178" fontId="8" fillId="0" borderId="9" xfId="1" applyNumberFormat="1" applyFont="1" applyFill="1" applyBorder="1" applyAlignment="1">
      <alignment horizontal="center"/>
    </xf>
    <xf numFmtId="0" fontId="8" fillId="0" borderId="10" xfId="1" applyFont="1" applyFill="1" applyBorder="1" applyAlignment="1">
      <alignment horizontal="center"/>
    </xf>
    <xf numFmtId="0" fontId="8" fillId="0" borderId="11" xfId="1" applyFont="1" applyFill="1" applyBorder="1">
      <alignment vertical="center"/>
    </xf>
    <xf numFmtId="0" fontId="2" fillId="0" borderId="0" xfId="1" applyFont="1" applyFill="1" applyBorder="1" applyAlignment="1">
      <alignment horizontal="center"/>
    </xf>
    <xf numFmtId="0" fontId="10" fillId="0" borderId="1" xfId="1" applyFont="1" applyFill="1" applyBorder="1" applyAlignment="1">
      <alignment horizontal="left" vertical="center"/>
    </xf>
    <xf numFmtId="0" fontId="10" fillId="0" borderId="19" xfId="1" applyFont="1" applyFill="1" applyBorder="1" applyAlignment="1">
      <alignment horizontal="left" vertical="center"/>
    </xf>
    <xf numFmtId="43" fontId="0" fillId="0" borderId="0" xfId="3" applyFont="1" applyFill="1">
      <alignment vertical="center"/>
    </xf>
    <xf numFmtId="0" fontId="1" fillId="0" borderId="0" xfId="1" applyFont="1" applyFill="1" applyBorder="1">
      <alignment vertical="center"/>
    </xf>
    <xf numFmtId="176" fontId="1" fillId="0" borderId="0" xfId="1" applyNumberFormat="1" applyFont="1" applyFill="1" applyBorder="1">
      <alignment vertical="center"/>
    </xf>
    <xf numFmtId="177" fontId="1" fillId="0" borderId="0" xfId="1" applyNumberFormat="1" applyFont="1" applyFill="1" applyBorder="1">
      <alignment vertical="center"/>
    </xf>
    <xf numFmtId="178" fontId="1" fillId="0" borderId="0" xfId="1" applyNumberFormat="1" applyFont="1" applyFill="1" applyBorder="1">
      <alignment vertical="center"/>
    </xf>
    <xf numFmtId="0" fontId="1" fillId="0" borderId="13" xfId="1" applyFont="1" applyFill="1" applyBorder="1">
      <alignment vertical="center"/>
    </xf>
    <xf numFmtId="179" fontId="1" fillId="0" borderId="14" xfId="1" applyNumberFormat="1" applyFont="1" applyFill="1" applyBorder="1">
      <alignment vertical="center"/>
    </xf>
    <xf numFmtId="182" fontId="1" fillId="0" borderId="14" xfId="1" applyNumberFormat="1" applyFont="1" applyFill="1" applyBorder="1">
      <alignment vertical="center"/>
    </xf>
    <xf numFmtId="180" fontId="1" fillId="0" borderId="9" xfId="1" applyNumberFormat="1" applyFont="1" applyFill="1" applyBorder="1">
      <alignment vertical="center"/>
    </xf>
    <xf numFmtId="177" fontId="1" fillId="0" borderId="9" xfId="1" applyNumberFormat="1" applyFont="1" applyFill="1" applyBorder="1">
      <alignment vertical="center"/>
    </xf>
    <xf numFmtId="181" fontId="1" fillId="0" borderId="9" xfId="1" applyNumberFormat="1" applyFont="1" applyFill="1" applyBorder="1">
      <alignment vertical="center"/>
    </xf>
    <xf numFmtId="177" fontId="1" fillId="0" borderId="14" xfId="1" applyNumberFormat="1" applyFont="1" applyFill="1" applyBorder="1">
      <alignment vertical="center"/>
    </xf>
    <xf numFmtId="0" fontId="1" fillId="0" borderId="14" xfId="1" applyNumberFormat="1" applyFont="1" applyFill="1" applyBorder="1">
      <alignment vertical="center"/>
    </xf>
    <xf numFmtId="43" fontId="10" fillId="0" borderId="0" xfId="3" applyFont="1" applyFill="1">
      <alignment vertical="center"/>
    </xf>
    <xf numFmtId="0" fontId="1" fillId="0" borderId="13" xfId="1" applyFont="1" applyFill="1" applyBorder="1" applyAlignment="1">
      <alignment horizontal="left"/>
    </xf>
    <xf numFmtId="0" fontId="1" fillId="0" borderId="0" xfId="1" applyFont="1" applyFill="1">
      <alignment vertical="center"/>
    </xf>
    <xf numFmtId="0" fontId="1" fillId="0" borderId="13" xfId="1" applyFont="1" applyFill="1" applyBorder="1" applyAlignment="1">
      <alignment horizontal="left" vertical="center"/>
    </xf>
    <xf numFmtId="0" fontId="1" fillId="0" borderId="18" xfId="1" applyFont="1" applyFill="1" applyBorder="1">
      <alignment vertical="center"/>
    </xf>
    <xf numFmtId="177" fontId="1" fillId="0" borderId="0" xfId="1" applyNumberFormat="1" applyFont="1" applyFill="1">
      <alignment vertical="center"/>
    </xf>
    <xf numFmtId="178" fontId="1" fillId="0" borderId="0" xfId="1" applyNumberFormat="1" applyFont="1" applyFill="1">
      <alignment vertical="center"/>
    </xf>
    <xf numFmtId="176" fontId="1" fillId="0" borderId="0" xfId="1" applyNumberFormat="1" applyFont="1" applyFill="1">
      <alignment vertical="center"/>
    </xf>
    <xf numFmtId="43" fontId="1" fillId="0" borderId="0" xfId="3" applyFont="1" applyFill="1">
      <alignment vertical="center"/>
    </xf>
    <xf numFmtId="43" fontId="1" fillId="0" borderId="0" xfId="4" applyFont="1" applyFill="1">
      <alignment vertical="center"/>
    </xf>
    <xf numFmtId="43" fontId="0" fillId="0" borderId="0" xfId="4" applyFont="1" applyFill="1">
      <alignment vertical="center"/>
    </xf>
    <xf numFmtId="183" fontId="1" fillId="0" borderId="0" xfId="5" applyNumberFormat="1" applyFont="1" applyFill="1">
      <alignment vertical="center"/>
    </xf>
    <xf numFmtId="10" fontId="1" fillId="0" borderId="0" xfId="5" applyNumberFormat="1" applyFont="1" applyFill="1">
      <alignment vertical="center"/>
    </xf>
    <xf numFmtId="177" fontId="1" fillId="0" borderId="0" xfId="1" applyNumberFormat="1" applyFill="1">
      <alignment vertical="center"/>
    </xf>
  </cellXfs>
  <cellStyles count="6">
    <cellStyle name="百分比 2" xfId="5"/>
    <cellStyle name="常规" xfId="0" builtinId="0"/>
    <cellStyle name="常规 2" xfId="1"/>
    <cellStyle name="千位分隔 2" xfId="2"/>
    <cellStyle name="千位分隔 2 2" xfId="3"/>
    <cellStyle name="千位分隔 3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44"/>
  <sheetViews>
    <sheetView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C44" sqref="C44"/>
    </sheetView>
  </sheetViews>
  <sheetFormatPr defaultColWidth="9" defaultRowHeight="14.25" x14ac:dyDescent="0.15"/>
  <cols>
    <col min="1" max="1" width="45.875" style="1" customWidth="1"/>
    <col min="2" max="2" width="14.25" style="1" customWidth="1"/>
    <col min="3" max="3" width="14.25" style="65" customWidth="1"/>
    <col min="4" max="4" width="14.25" style="70" customWidth="1"/>
    <col min="5" max="7" width="14.25" style="65" customWidth="1"/>
    <col min="8" max="8" width="14.25" style="68" customWidth="1"/>
    <col min="9" max="9" width="14.25" style="69" customWidth="1"/>
    <col min="10" max="11" width="14.25" style="1" customWidth="1"/>
    <col min="12" max="12" width="24.125" style="1" customWidth="1"/>
    <col min="13" max="14" width="9" style="1" customWidth="1"/>
    <col min="15" max="15" width="9" style="50" customWidth="1"/>
    <col min="16" max="144" width="9" style="1" customWidth="1"/>
    <col min="145" max="16384" width="9" style="1"/>
  </cols>
  <sheetData>
    <row r="1" spans="1:75" ht="32.25" customHeight="1" x14ac:dyDescent="0.3">
      <c r="A1" s="47" t="s">
        <v>50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75" ht="20.25" customHeight="1" thickBot="1" x14ac:dyDescent="0.3">
      <c r="A2" s="2">
        <v>45199</v>
      </c>
      <c r="B2" s="2"/>
      <c r="C2" s="51"/>
      <c r="D2" s="52"/>
      <c r="E2" s="51"/>
      <c r="F2" s="51"/>
      <c r="G2" s="51"/>
      <c r="H2" s="53"/>
      <c r="I2" s="54"/>
      <c r="J2" s="3"/>
      <c r="K2" s="4"/>
      <c r="L2" s="5" t="s">
        <v>0</v>
      </c>
      <c r="O2" s="1"/>
    </row>
    <row r="3" spans="1:75" s="32" customFormat="1" ht="18.75" customHeight="1" x14ac:dyDescent="0.25">
      <c r="A3" s="26"/>
      <c r="B3" s="27" t="s">
        <v>1</v>
      </c>
      <c r="C3" s="27" t="s">
        <v>2</v>
      </c>
      <c r="D3" s="28" t="s">
        <v>3</v>
      </c>
      <c r="E3" s="27" t="s">
        <v>4</v>
      </c>
      <c r="F3" s="27" t="s">
        <v>5</v>
      </c>
      <c r="G3" s="27" t="s">
        <v>5</v>
      </c>
      <c r="H3" s="29" t="s">
        <v>6</v>
      </c>
      <c r="I3" s="30" t="s">
        <v>4</v>
      </c>
      <c r="J3" s="27" t="s">
        <v>5</v>
      </c>
      <c r="K3" s="27" t="s">
        <v>5</v>
      </c>
      <c r="L3" s="3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</row>
    <row r="4" spans="1:75" s="39" customFormat="1" ht="18.75" customHeight="1" x14ac:dyDescent="0.25">
      <c r="A4" s="33" t="s">
        <v>7</v>
      </c>
      <c r="B4" s="34" t="s">
        <v>8</v>
      </c>
      <c r="C4" s="34" t="s">
        <v>9</v>
      </c>
      <c r="D4" s="35" t="s">
        <v>10</v>
      </c>
      <c r="E4" s="34" t="s">
        <v>11</v>
      </c>
      <c r="F4" s="34" t="s">
        <v>12</v>
      </c>
      <c r="G4" s="34" t="s">
        <v>12</v>
      </c>
      <c r="H4" s="36" t="s">
        <v>9</v>
      </c>
      <c r="I4" s="37" t="s">
        <v>13</v>
      </c>
      <c r="J4" s="34" t="s">
        <v>14</v>
      </c>
      <c r="K4" s="34" t="s">
        <v>14</v>
      </c>
      <c r="L4" s="38" t="s">
        <v>15</v>
      </c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</row>
    <row r="5" spans="1:75" s="46" customFormat="1" ht="18.75" customHeight="1" x14ac:dyDescent="0.25">
      <c r="A5" s="40"/>
      <c r="B5" s="41" t="s">
        <v>16</v>
      </c>
      <c r="C5" s="41" t="s">
        <v>16</v>
      </c>
      <c r="D5" s="42" t="s">
        <v>17</v>
      </c>
      <c r="E5" s="41" t="s">
        <v>9</v>
      </c>
      <c r="F5" s="41" t="s">
        <v>18</v>
      </c>
      <c r="G5" s="41" t="s">
        <v>19</v>
      </c>
      <c r="H5" s="43" t="s">
        <v>16</v>
      </c>
      <c r="I5" s="44" t="s">
        <v>9</v>
      </c>
      <c r="J5" s="41" t="s">
        <v>18</v>
      </c>
      <c r="K5" s="41" t="s">
        <v>19</v>
      </c>
      <c r="L5" s="45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</row>
    <row r="6" spans="1:75" s="12" customFormat="1" ht="24" customHeight="1" x14ac:dyDescent="0.15">
      <c r="A6" s="6" t="s">
        <v>20</v>
      </c>
      <c r="B6" s="7">
        <f>SUM(B7:B20)</f>
        <v>63000</v>
      </c>
      <c r="C6" s="7">
        <f>SUM(C7:C20)</f>
        <v>42141</v>
      </c>
      <c r="D6" s="8">
        <f t="shared" ref="D6:D34" si="0">C6/B6*100</f>
        <v>66.890476190476193</v>
      </c>
      <c r="E6" s="7">
        <f>SUM(E7:E20)</f>
        <v>30410</v>
      </c>
      <c r="F6" s="9">
        <f t="shared" ref="F6:F34" si="1">C6-E6</f>
        <v>11731</v>
      </c>
      <c r="G6" s="10">
        <f t="shared" ref="G6:G28" si="2">F6/E6*100</f>
        <v>38.576126274251891</v>
      </c>
      <c r="H6" s="7">
        <f>H7+H8+H9+H10+H11+H12+H13+H14+H15+H16+H17+H18+H19+H20</f>
        <v>4345</v>
      </c>
      <c r="I6" s="7">
        <f>SUM(I7:I20)</f>
        <v>581</v>
      </c>
      <c r="J6" s="9">
        <f t="shared" ref="J6:J34" si="3">H6-I6</f>
        <v>3764</v>
      </c>
      <c r="K6" s="10">
        <f t="shared" ref="K6:K19" si="4">J6/I6*100</f>
        <v>647.84853700516351</v>
      </c>
      <c r="L6" s="1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</row>
    <row r="7" spans="1:75" ht="24" customHeight="1" x14ac:dyDescent="0.15">
      <c r="A7" s="55" t="s">
        <v>21</v>
      </c>
      <c r="B7" s="56">
        <v>15600</v>
      </c>
      <c r="C7" s="57">
        <v>11250</v>
      </c>
      <c r="D7" s="58">
        <f t="shared" si="0"/>
        <v>72.115384615384613</v>
      </c>
      <c r="E7" s="57">
        <v>6706</v>
      </c>
      <c r="F7" s="59">
        <f t="shared" si="1"/>
        <v>4544</v>
      </c>
      <c r="G7" s="60">
        <f t="shared" si="2"/>
        <v>67.760214733074861</v>
      </c>
      <c r="H7" s="61">
        <v>1292</v>
      </c>
      <c r="I7" s="62">
        <v>-1333</v>
      </c>
      <c r="J7" s="59">
        <f t="shared" si="3"/>
        <v>2625</v>
      </c>
      <c r="K7" s="60">
        <f t="shared" si="4"/>
        <v>-196.92423105776444</v>
      </c>
      <c r="L7" s="11"/>
      <c r="O7" s="1"/>
    </row>
    <row r="8" spans="1:75" ht="24" customHeight="1" x14ac:dyDescent="0.15">
      <c r="A8" s="55" t="s">
        <v>22</v>
      </c>
      <c r="B8" s="56">
        <v>5500</v>
      </c>
      <c r="C8" s="57">
        <v>2603</v>
      </c>
      <c r="D8" s="58">
        <f t="shared" si="0"/>
        <v>47.327272727272728</v>
      </c>
      <c r="E8" s="57">
        <v>3213</v>
      </c>
      <c r="F8" s="59">
        <f t="shared" si="1"/>
        <v>-610</v>
      </c>
      <c r="G8" s="60">
        <f t="shared" si="2"/>
        <v>-18.985371926548396</v>
      </c>
      <c r="H8" s="61">
        <v>25</v>
      </c>
      <c r="I8" s="57">
        <v>36</v>
      </c>
      <c r="J8" s="59">
        <f t="shared" si="3"/>
        <v>-11</v>
      </c>
      <c r="K8" s="60">
        <f t="shared" si="4"/>
        <v>-30.555555555555557</v>
      </c>
      <c r="L8" s="11"/>
      <c r="O8" s="1"/>
    </row>
    <row r="9" spans="1:75" ht="24" customHeight="1" x14ac:dyDescent="0.15">
      <c r="A9" s="55" t="s">
        <v>23</v>
      </c>
      <c r="B9" s="56">
        <v>1250</v>
      </c>
      <c r="C9" s="57">
        <v>903</v>
      </c>
      <c r="D9" s="58">
        <f t="shared" si="0"/>
        <v>72.240000000000009</v>
      </c>
      <c r="E9" s="57">
        <v>545</v>
      </c>
      <c r="F9" s="59">
        <f t="shared" si="1"/>
        <v>358</v>
      </c>
      <c r="G9" s="60">
        <f t="shared" si="2"/>
        <v>65.688073394495419</v>
      </c>
      <c r="H9" s="61">
        <v>91</v>
      </c>
      <c r="I9" s="57">
        <v>78</v>
      </c>
      <c r="J9" s="59">
        <f t="shared" si="3"/>
        <v>13</v>
      </c>
      <c r="K9" s="60">
        <f t="shared" si="4"/>
        <v>16.666666666666664</v>
      </c>
      <c r="L9" s="11"/>
      <c r="O9" s="1"/>
    </row>
    <row r="10" spans="1:75" ht="24" customHeight="1" x14ac:dyDescent="0.15">
      <c r="A10" s="55" t="s">
        <v>24</v>
      </c>
      <c r="B10" s="56">
        <v>220</v>
      </c>
      <c r="C10" s="57">
        <v>13</v>
      </c>
      <c r="D10" s="58">
        <f t="shared" si="0"/>
        <v>5.9090909090909092</v>
      </c>
      <c r="E10" s="57">
        <v>52</v>
      </c>
      <c r="F10" s="59">
        <f t="shared" si="1"/>
        <v>-39</v>
      </c>
      <c r="G10" s="60">
        <f t="shared" si="2"/>
        <v>-75</v>
      </c>
      <c r="H10" s="61">
        <v>1</v>
      </c>
      <c r="I10" s="62">
        <v>-1</v>
      </c>
      <c r="J10" s="59">
        <f t="shared" si="3"/>
        <v>2</v>
      </c>
      <c r="K10" s="60">
        <f t="shared" si="4"/>
        <v>-200</v>
      </c>
      <c r="L10" s="11"/>
      <c r="O10" s="1"/>
    </row>
    <row r="11" spans="1:75" ht="24" customHeight="1" x14ac:dyDescent="0.15">
      <c r="A11" s="55" t="s">
        <v>25</v>
      </c>
      <c r="B11" s="56">
        <v>6600</v>
      </c>
      <c r="C11" s="57">
        <v>3798</v>
      </c>
      <c r="D11" s="58">
        <f t="shared" si="0"/>
        <v>57.545454545454547</v>
      </c>
      <c r="E11" s="57">
        <v>3412</v>
      </c>
      <c r="F11" s="59">
        <f t="shared" si="1"/>
        <v>386</v>
      </c>
      <c r="G11" s="60">
        <f t="shared" si="2"/>
        <v>11.313012895662368</v>
      </c>
      <c r="H11" s="61">
        <v>485</v>
      </c>
      <c r="I11" s="57">
        <v>368</v>
      </c>
      <c r="J11" s="59">
        <f t="shared" si="3"/>
        <v>117</v>
      </c>
      <c r="K11" s="60">
        <f t="shared" si="4"/>
        <v>31.793478260869566</v>
      </c>
      <c r="L11" s="11"/>
      <c r="O11" s="1"/>
    </row>
    <row r="12" spans="1:75" ht="24" customHeight="1" x14ac:dyDescent="0.15">
      <c r="A12" s="55" t="s">
        <v>26</v>
      </c>
      <c r="B12" s="56">
        <v>6300</v>
      </c>
      <c r="C12" s="57">
        <v>545</v>
      </c>
      <c r="D12" s="58">
        <f t="shared" si="0"/>
        <v>8.6507936507936503</v>
      </c>
      <c r="E12" s="57">
        <v>1712</v>
      </c>
      <c r="F12" s="59">
        <f t="shared" si="1"/>
        <v>-1167</v>
      </c>
      <c r="G12" s="60">
        <f t="shared" si="2"/>
        <v>-68.165887850467286</v>
      </c>
      <c r="H12" s="61">
        <v>14</v>
      </c>
      <c r="I12" s="57">
        <v>133</v>
      </c>
      <c r="J12" s="59">
        <f t="shared" si="3"/>
        <v>-119</v>
      </c>
      <c r="K12" s="60">
        <f t="shared" si="4"/>
        <v>-89.473684210526315</v>
      </c>
      <c r="L12" s="11"/>
      <c r="O12" s="1"/>
    </row>
    <row r="13" spans="1:75" ht="24" customHeight="1" x14ac:dyDescent="0.15">
      <c r="A13" s="13" t="s">
        <v>27</v>
      </c>
      <c r="B13" s="56">
        <v>3480</v>
      </c>
      <c r="C13" s="57">
        <v>1160</v>
      </c>
      <c r="D13" s="58">
        <f t="shared" si="0"/>
        <v>33.333333333333329</v>
      </c>
      <c r="E13" s="57">
        <v>1879</v>
      </c>
      <c r="F13" s="59">
        <f t="shared" si="1"/>
        <v>-719</v>
      </c>
      <c r="G13" s="60">
        <f t="shared" si="2"/>
        <v>-38.265034592868545</v>
      </c>
      <c r="H13" s="61">
        <v>77</v>
      </c>
      <c r="I13" s="57">
        <v>134</v>
      </c>
      <c r="J13" s="59">
        <f t="shared" si="3"/>
        <v>-57</v>
      </c>
      <c r="K13" s="60">
        <f t="shared" si="4"/>
        <v>-42.537313432835823</v>
      </c>
      <c r="L13" s="11"/>
      <c r="O13" s="1"/>
    </row>
    <row r="14" spans="1:75" ht="24" customHeight="1" x14ac:dyDescent="0.15">
      <c r="A14" s="13" t="s">
        <v>28</v>
      </c>
      <c r="B14" s="56">
        <v>3540</v>
      </c>
      <c r="C14" s="57">
        <v>535</v>
      </c>
      <c r="D14" s="58">
        <f t="shared" si="0"/>
        <v>15.112994350282486</v>
      </c>
      <c r="E14" s="57">
        <v>750</v>
      </c>
      <c r="F14" s="59">
        <f t="shared" si="1"/>
        <v>-215</v>
      </c>
      <c r="G14" s="60">
        <f t="shared" si="2"/>
        <v>-28.666666666666668</v>
      </c>
      <c r="H14" s="61">
        <v>3</v>
      </c>
      <c r="I14" s="57">
        <v>155</v>
      </c>
      <c r="J14" s="59">
        <f t="shared" si="3"/>
        <v>-152</v>
      </c>
      <c r="K14" s="60">
        <f t="shared" si="4"/>
        <v>-98.064516129032256</v>
      </c>
      <c r="L14" s="11"/>
      <c r="N14" s="14"/>
      <c r="O14" s="63"/>
    </row>
    <row r="15" spans="1:75" ht="24" customHeight="1" x14ac:dyDescent="0.15">
      <c r="A15" s="55" t="s">
        <v>29</v>
      </c>
      <c r="B15" s="56">
        <v>6300</v>
      </c>
      <c r="C15" s="57">
        <v>2634</v>
      </c>
      <c r="D15" s="58">
        <f t="shared" si="0"/>
        <v>41.80952380952381</v>
      </c>
      <c r="E15" s="57">
        <v>4166</v>
      </c>
      <c r="F15" s="59">
        <f t="shared" si="1"/>
        <v>-1532</v>
      </c>
      <c r="G15" s="60">
        <f t="shared" si="2"/>
        <v>-36.773883821411424</v>
      </c>
      <c r="H15" s="61">
        <v>421</v>
      </c>
      <c r="I15" s="57">
        <v>240</v>
      </c>
      <c r="J15" s="59">
        <f t="shared" si="3"/>
        <v>181</v>
      </c>
      <c r="K15" s="60">
        <f t="shared" si="4"/>
        <v>75.416666666666671</v>
      </c>
      <c r="L15" s="11"/>
      <c r="N15" s="14"/>
      <c r="O15" s="63"/>
    </row>
    <row r="16" spans="1:75" ht="24" customHeight="1" x14ac:dyDescent="0.15">
      <c r="A16" s="64" t="s">
        <v>30</v>
      </c>
      <c r="B16" s="56">
        <v>2380</v>
      </c>
      <c r="C16" s="57">
        <v>1295</v>
      </c>
      <c r="D16" s="58">
        <f t="shared" si="0"/>
        <v>54.411764705882348</v>
      </c>
      <c r="E16" s="57">
        <v>1234</v>
      </c>
      <c r="F16" s="59">
        <f t="shared" si="1"/>
        <v>61</v>
      </c>
      <c r="G16" s="60">
        <f t="shared" si="2"/>
        <v>4.9432739059967581</v>
      </c>
      <c r="H16" s="61">
        <v>136</v>
      </c>
      <c r="I16" s="57">
        <v>132</v>
      </c>
      <c r="J16" s="59">
        <f t="shared" si="3"/>
        <v>4</v>
      </c>
      <c r="K16" s="60">
        <f t="shared" si="4"/>
        <v>3.0303030303030303</v>
      </c>
      <c r="L16" s="11"/>
      <c r="N16" s="14"/>
      <c r="O16" s="63"/>
    </row>
    <row r="17" spans="1:15" ht="24" customHeight="1" x14ac:dyDescent="0.15">
      <c r="A17" s="64" t="s">
        <v>31</v>
      </c>
      <c r="B17" s="56">
        <v>315</v>
      </c>
      <c r="C17" s="57">
        <v>208</v>
      </c>
      <c r="D17" s="58">
        <f t="shared" si="0"/>
        <v>66.031746031746025</v>
      </c>
      <c r="E17" s="57">
        <v>163</v>
      </c>
      <c r="F17" s="59">
        <f t="shared" si="1"/>
        <v>45</v>
      </c>
      <c r="G17" s="60">
        <f t="shared" si="2"/>
        <v>27.607361963190186</v>
      </c>
      <c r="H17" s="61">
        <v>36</v>
      </c>
      <c r="I17" s="57">
        <v>1</v>
      </c>
      <c r="J17" s="59">
        <f t="shared" si="3"/>
        <v>35</v>
      </c>
      <c r="K17" s="60">
        <f t="shared" si="4"/>
        <v>3500</v>
      </c>
      <c r="L17" s="11"/>
      <c r="N17" s="14"/>
      <c r="O17" s="63"/>
    </row>
    <row r="18" spans="1:15" ht="24" customHeight="1" x14ac:dyDescent="0.15">
      <c r="A18" s="55" t="s">
        <v>32</v>
      </c>
      <c r="B18" s="56">
        <v>6000</v>
      </c>
      <c r="C18" s="57">
        <v>11933</v>
      </c>
      <c r="D18" s="58">
        <f t="shared" si="0"/>
        <v>198.88333333333333</v>
      </c>
      <c r="E18" s="57">
        <v>2270</v>
      </c>
      <c r="F18" s="59">
        <f t="shared" si="1"/>
        <v>9663</v>
      </c>
      <c r="G18" s="60">
        <f t="shared" si="2"/>
        <v>425.68281938325993</v>
      </c>
      <c r="H18" s="61">
        <v>1252</v>
      </c>
      <c r="I18" s="57">
        <v>231</v>
      </c>
      <c r="J18" s="59">
        <f t="shared" si="3"/>
        <v>1021</v>
      </c>
      <c r="K18" s="60">
        <f t="shared" si="4"/>
        <v>441.99134199134198</v>
      </c>
      <c r="L18" s="11"/>
      <c r="N18" s="14"/>
      <c r="O18" s="63"/>
    </row>
    <row r="19" spans="1:15" ht="24" customHeight="1" x14ac:dyDescent="0.15">
      <c r="A19" s="55" t="s">
        <v>33</v>
      </c>
      <c r="B19" s="56">
        <v>5500</v>
      </c>
      <c r="C19" s="57">
        <v>5264</v>
      </c>
      <c r="D19" s="58">
        <f t="shared" si="0"/>
        <v>95.709090909090904</v>
      </c>
      <c r="E19" s="57">
        <v>4294</v>
      </c>
      <c r="F19" s="59">
        <f t="shared" si="1"/>
        <v>970</v>
      </c>
      <c r="G19" s="60">
        <f t="shared" si="2"/>
        <v>22.589659990684677</v>
      </c>
      <c r="H19" s="61">
        <v>512</v>
      </c>
      <c r="I19" s="57">
        <v>407</v>
      </c>
      <c r="J19" s="59">
        <f t="shared" si="3"/>
        <v>105</v>
      </c>
      <c r="K19" s="60">
        <f t="shared" si="4"/>
        <v>25.798525798525802</v>
      </c>
      <c r="L19" s="11"/>
      <c r="N19" s="14"/>
      <c r="O19" s="63"/>
    </row>
    <row r="20" spans="1:15" ht="24" customHeight="1" x14ac:dyDescent="0.15">
      <c r="A20" s="13" t="s">
        <v>34</v>
      </c>
      <c r="B20" s="56">
        <v>15</v>
      </c>
      <c r="C20" s="57">
        <v>0</v>
      </c>
      <c r="D20" s="58">
        <f t="shared" si="0"/>
        <v>0</v>
      </c>
      <c r="E20" s="57">
        <v>14</v>
      </c>
      <c r="F20" s="59">
        <f t="shared" si="1"/>
        <v>-14</v>
      </c>
      <c r="G20" s="60">
        <f t="shared" si="2"/>
        <v>-100</v>
      </c>
      <c r="H20" s="61">
        <v>0</v>
      </c>
      <c r="I20" s="57">
        <v>0</v>
      </c>
      <c r="J20" s="59">
        <f t="shared" si="3"/>
        <v>0</v>
      </c>
      <c r="K20" s="60"/>
      <c r="L20" s="11"/>
      <c r="N20" s="14"/>
      <c r="O20" s="63"/>
    </row>
    <row r="21" spans="1:15" s="12" customFormat="1" ht="24" customHeight="1" x14ac:dyDescent="0.15">
      <c r="A21" s="15" t="s">
        <v>35</v>
      </c>
      <c r="B21" s="16">
        <f>SUM(B22:B29)</f>
        <v>62840</v>
      </c>
      <c r="C21" s="16">
        <f>SUM(C22:C29)</f>
        <v>62818</v>
      </c>
      <c r="D21" s="8">
        <f t="shared" si="0"/>
        <v>99.964990451941432</v>
      </c>
      <c r="E21" s="16">
        <f>E22+E23+E24+E25+E26+E27+E28+E29</f>
        <v>58787</v>
      </c>
      <c r="F21" s="9">
        <f t="shared" si="1"/>
        <v>4031</v>
      </c>
      <c r="G21" s="10">
        <f t="shared" si="2"/>
        <v>6.856958171024206</v>
      </c>
      <c r="H21" s="16">
        <f>H22+H23+H24+H25+H26+H27+H28+H29</f>
        <v>10400</v>
      </c>
      <c r="I21" s="17">
        <f>I22+I23+I24+I25+I26+I27+I28+I29</f>
        <v>16755</v>
      </c>
      <c r="J21" s="9">
        <f t="shared" si="3"/>
        <v>-6355</v>
      </c>
      <c r="K21" s="10">
        <f>J21/I21*100</f>
        <v>-37.928976424947777</v>
      </c>
      <c r="L21" s="11"/>
      <c r="N21" s="14"/>
      <c r="O21" s="63"/>
    </row>
    <row r="22" spans="1:15" s="65" customFormat="1" ht="24" customHeight="1" x14ac:dyDescent="0.15">
      <c r="A22" s="55" t="s">
        <v>36</v>
      </c>
      <c r="B22" s="57">
        <v>11610</v>
      </c>
      <c r="C22" s="57">
        <v>2731</v>
      </c>
      <c r="D22" s="58">
        <f t="shared" si="0"/>
        <v>23.522825150732128</v>
      </c>
      <c r="E22" s="57">
        <v>2371</v>
      </c>
      <c r="F22" s="59">
        <f t="shared" si="1"/>
        <v>360</v>
      </c>
      <c r="G22" s="60">
        <f t="shared" si="2"/>
        <v>15.183466891606917</v>
      </c>
      <c r="H22" s="61">
        <v>336</v>
      </c>
      <c r="I22" s="57">
        <v>276</v>
      </c>
      <c r="J22" s="59">
        <f t="shared" si="3"/>
        <v>60</v>
      </c>
      <c r="K22" s="60">
        <f>J22/I22*100</f>
        <v>21.739130434782609</v>
      </c>
      <c r="L22" s="11"/>
      <c r="N22" s="14"/>
      <c r="O22" s="63"/>
    </row>
    <row r="23" spans="1:15" s="65" customFormat="1" ht="24" customHeight="1" x14ac:dyDescent="0.15">
      <c r="A23" s="55" t="s">
        <v>37</v>
      </c>
      <c r="B23" s="57">
        <v>8730</v>
      </c>
      <c r="C23" s="57">
        <v>15411</v>
      </c>
      <c r="D23" s="58">
        <f t="shared" si="0"/>
        <v>176.52920962199312</v>
      </c>
      <c r="E23" s="57">
        <v>6008</v>
      </c>
      <c r="F23" s="59">
        <f t="shared" si="1"/>
        <v>9403</v>
      </c>
      <c r="G23" s="60">
        <f t="shared" si="2"/>
        <v>156.50798934753664</v>
      </c>
      <c r="H23" s="61">
        <v>546</v>
      </c>
      <c r="I23" s="57">
        <v>517</v>
      </c>
      <c r="J23" s="59">
        <f t="shared" si="3"/>
        <v>29</v>
      </c>
      <c r="K23" s="60">
        <f>J23/I23*100</f>
        <v>5.6092843326885884</v>
      </c>
      <c r="L23" s="11"/>
      <c r="N23" s="14"/>
      <c r="O23" s="63"/>
    </row>
    <row r="24" spans="1:15" s="65" customFormat="1" ht="24" customHeight="1" x14ac:dyDescent="0.15">
      <c r="A24" s="55" t="s">
        <v>38</v>
      </c>
      <c r="B24" s="57">
        <v>13580</v>
      </c>
      <c r="C24" s="57">
        <v>10401</v>
      </c>
      <c r="D24" s="58">
        <f t="shared" si="0"/>
        <v>76.590574374079537</v>
      </c>
      <c r="E24" s="57">
        <v>10961</v>
      </c>
      <c r="F24" s="59">
        <f t="shared" si="1"/>
        <v>-560</v>
      </c>
      <c r="G24" s="60">
        <f t="shared" si="2"/>
        <v>-5.1090228993704949</v>
      </c>
      <c r="H24" s="61">
        <v>3859</v>
      </c>
      <c r="I24" s="57">
        <v>666</v>
      </c>
      <c r="J24" s="59">
        <f t="shared" si="3"/>
        <v>3193</v>
      </c>
      <c r="K24" s="60">
        <f>J24/I24*100</f>
        <v>479.42942942942943</v>
      </c>
      <c r="L24" s="11"/>
      <c r="N24" s="14"/>
      <c r="O24" s="63"/>
    </row>
    <row r="25" spans="1:15" s="65" customFormat="1" ht="24" customHeight="1" x14ac:dyDescent="0.15">
      <c r="A25" s="55" t="s">
        <v>39</v>
      </c>
      <c r="B25" s="61">
        <v>21820</v>
      </c>
      <c r="C25" s="61">
        <v>19632</v>
      </c>
      <c r="D25" s="58">
        <f t="shared" si="0"/>
        <v>89.972502291475706</v>
      </c>
      <c r="E25" s="61">
        <v>8919</v>
      </c>
      <c r="F25" s="59">
        <f t="shared" si="1"/>
        <v>10713</v>
      </c>
      <c r="G25" s="60">
        <f t="shared" si="2"/>
        <v>120.11436259670367</v>
      </c>
      <c r="H25" s="61">
        <v>208</v>
      </c>
      <c r="I25" s="57">
        <v>3332</v>
      </c>
      <c r="J25" s="59">
        <f t="shared" si="3"/>
        <v>-3124</v>
      </c>
      <c r="K25" s="60">
        <f t="shared" ref="K25:K33" si="5">J25/I25*100</f>
        <v>-93.757503001200476</v>
      </c>
      <c r="L25" s="11"/>
      <c r="N25" s="14"/>
      <c r="O25" s="63"/>
    </row>
    <row r="26" spans="1:15" s="65" customFormat="1" ht="24" customHeight="1" x14ac:dyDescent="0.15">
      <c r="A26" s="55" t="s">
        <v>40</v>
      </c>
      <c r="B26" s="61">
        <v>350</v>
      </c>
      <c r="C26" s="61">
        <v>319</v>
      </c>
      <c r="D26" s="58">
        <f t="shared" si="0"/>
        <v>91.142857142857153</v>
      </c>
      <c r="E26" s="61">
        <v>250</v>
      </c>
      <c r="F26" s="59">
        <f t="shared" si="1"/>
        <v>69</v>
      </c>
      <c r="G26" s="60">
        <f t="shared" si="2"/>
        <v>27.6</v>
      </c>
      <c r="H26" s="61">
        <v>0</v>
      </c>
      <c r="I26" s="57">
        <v>144</v>
      </c>
      <c r="J26" s="59">
        <f t="shared" si="3"/>
        <v>-144</v>
      </c>
      <c r="K26" s="60">
        <f t="shared" si="5"/>
        <v>-100</v>
      </c>
      <c r="L26" s="11"/>
      <c r="N26" s="14"/>
      <c r="O26" s="63"/>
    </row>
    <row r="27" spans="1:15" s="65" customFormat="1" ht="24" customHeight="1" x14ac:dyDescent="0.15">
      <c r="A27" s="55" t="s">
        <v>41</v>
      </c>
      <c r="B27" s="61">
        <v>2000</v>
      </c>
      <c r="C27" s="61">
        <v>11895</v>
      </c>
      <c r="D27" s="58">
        <f t="shared" si="0"/>
        <v>594.75</v>
      </c>
      <c r="E27" s="61">
        <v>24931</v>
      </c>
      <c r="F27" s="59">
        <f t="shared" si="1"/>
        <v>-13036</v>
      </c>
      <c r="G27" s="60">
        <f t="shared" si="2"/>
        <v>-52.288315751474066</v>
      </c>
      <c r="H27" s="61">
        <v>5362</v>
      </c>
      <c r="I27" s="57">
        <v>10374</v>
      </c>
      <c r="J27" s="59">
        <f t="shared" si="3"/>
        <v>-5012</v>
      </c>
      <c r="K27" s="60">
        <f t="shared" si="5"/>
        <v>-48.313090418353575</v>
      </c>
      <c r="L27" s="11"/>
      <c r="N27" s="14"/>
      <c r="O27" s="63"/>
    </row>
    <row r="28" spans="1:15" s="65" customFormat="1" ht="24" customHeight="1" x14ac:dyDescent="0.15">
      <c r="A28" s="55" t="s">
        <v>42</v>
      </c>
      <c r="B28" s="57">
        <v>4750</v>
      </c>
      <c r="C28" s="57">
        <v>2424</v>
      </c>
      <c r="D28" s="58">
        <f t="shared" si="0"/>
        <v>51.031578947368416</v>
      </c>
      <c r="E28" s="57">
        <v>5347</v>
      </c>
      <c r="F28" s="59">
        <f t="shared" si="1"/>
        <v>-2923</v>
      </c>
      <c r="G28" s="60">
        <f t="shared" si="2"/>
        <v>-54.666167944641856</v>
      </c>
      <c r="H28" s="61">
        <v>89</v>
      </c>
      <c r="I28" s="57">
        <v>1446</v>
      </c>
      <c r="J28" s="59">
        <f t="shared" si="3"/>
        <v>-1357</v>
      </c>
      <c r="K28" s="60">
        <f t="shared" si="5"/>
        <v>-93.84508990318119</v>
      </c>
      <c r="L28" s="11"/>
      <c r="N28" s="14"/>
      <c r="O28" s="63"/>
    </row>
    <row r="29" spans="1:15" s="65" customFormat="1" ht="24" customHeight="1" x14ac:dyDescent="0.15">
      <c r="A29" s="55" t="s">
        <v>43</v>
      </c>
      <c r="B29" s="57">
        <v>0</v>
      </c>
      <c r="C29" s="57">
        <v>5</v>
      </c>
      <c r="D29" s="58"/>
      <c r="E29" s="57"/>
      <c r="F29" s="59">
        <f t="shared" si="1"/>
        <v>5</v>
      </c>
      <c r="G29" s="60"/>
      <c r="H29" s="61">
        <v>0</v>
      </c>
      <c r="I29" s="57">
        <v>0</v>
      </c>
      <c r="J29" s="59">
        <f t="shared" si="3"/>
        <v>0</v>
      </c>
      <c r="K29" s="60"/>
      <c r="L29" s="11"/>
      <c r="N29" s="14"/>
      <c r="O29" s="63"/>
    </row>
    <row r="30" spans="1:15" s="20" customFormat="1" ht="24" customHeight="1" x14ac:dyDescent="0.15">
      <c r="A30" s="18" t="s">
        <v>44</v>
      </c>
      <c r="B30" s="16">
        <f>B6+B21</f>
        <v>125840</v>
      </c>
      <c r="C30" s="16">
        <f>C6+C21</f>
        <v>104959</v>
      </c>
      <c r="D30" s="8">
        <f t="shared" si="0"/>
        <v>83.406706929434208</v>
      </c>
      <c r="E30" s="19">
        <f>E6+E21</f>
        <v>89197</v>
      </c>
      <c r="F30" s="9">
        <f t="shared" si="1"/>
        <v>15762</v>
      </c>
      <c r="G30" s="10">
        <f>F30/E30*100</f>
        <v>17.670997903516934</v>
      </c>
      <c r="H30" s="16">
        <f>H6+H21</f>
        <v>14745</v>
      </c>
      <c r="I30" s="17">
        <f>I6+I21</f>
        <v>17336</v>
      </c>
      <c r="J30" s="9">
        <f t="shared" si="3"/>
        <v>-2591</v>
      </c>
      <c r="K30" s="60">
        <f t="shared" si="5"/>
        <v>-14.945777572681127</v>
      </c>
      <c r="L30" s="11"/>
      <c r="N30" s="14"/>
      <c r="O30" s="63"/>
    </row>
    <row r="31" spans="1:15" ht="24" customHeight="1" x14ac:dyDescent="0.15">
      <c r="A31" s="18" t="s">
        <v>45</v>
      </c>
      <c r="B31" s="16">
        <v>202260</v>
      </c>
      <c r="C31" s="16">
        <v>31036</v>
      </c>
      <c r="D31" s="8">
        <f t="shared" si="0"/>
        <v>15.344605952734106</v>
      </c>
      <c r="E31" s="16">
        <v>16723</v>
      </c>
      <c r="F31" s="9">
        <f t="shared" si="1"/>
        <v>14313</v>
      </c>
      <c r="G31" s="10">
        <f>F31/E31*100</f>
        <v>85.588710159660351</v>
      </c>
      <c r="H31" s="17">
        <v>610</v>
      </c>
      <c r="I31" s="16">
        <v>4451</v>
      </c>
      <c r="J31" s="9">
        <f t="shared" si="3"/>
        <v>-3841</v>
      </c>
      <c r="K31" s="60">
        <f t="shared" si="5"/>
        <v>-86.295214558526183</v>
      </c>
      <c r="L31" s="11"/>
      <c r="N31" s="14"/>
      <c r="O31" s="63"/>
    </row>
    <row r="32" spans="1:15" ht="24" customHeight="1" x14ac:dyDescent="0.15">
      <c r="A32" s="66" t="s">
        <v>46</v>
      </c>
      <c r="B32" s="57">
        <v>192000</v>
      </c>
      <c r="C32" s="57">
        <v>26795</v>
      </c>
      <c r="D32" s="58">
        <f t="shared" si="0"/>
        <v>13.955729166666666</v>
      </c>
      <c r="E32" s="57">
        <v>13719</v>
      </c>
      <c r="F32" s="59">
        <f t="shared" si="1"/>
        <v>13076</v>
      </c>
      <c r="G32" s="60">
        <f>F32/E32*100</f>
        <v>95.313069465704487</v>
      </c>
      <c r="H32" s="61">
        <v>433</v>
      </c>
      <c r="I32" s="57">
        <v>3735</v>
      </c>
      <c r="J32" s="59">
        <f t="shared" si="3"/>
        <v>-3302</v>
      </c>
      <c r="K32" s="60">
        <f t="shared" si="5"/>
        <v>-88.40696117804552</v>
      </c>
      <c r="L32" s="11"/>
      <c r="N32" s="14"/>
      <c r="O32" s="63"/>
    </row>
    <row r="33" spans="1:15" s="12" customFormat="1" ht="24" customHeight="1" x14ac:dyDescent="0.15">
      <c r="A33" s="18" t="s">
        <v>47</v>
      </c>
      <c r="B33" s="16">
        <v>1500</v>
      </c>
      <c r="C33" s="16">
        <v>500</v>
      </c>
      <c r="D33" s="58">
        <f t="shared" si="0"/>
        <v>33.333333333333329</v>
      </c>
      <c r="E33" s="16">
        <v>568</v>
      </c>
      <c r="F33" s="9">
        <f t="shared" si="1"/>
        <v>-68</v>
      </c>
      <c r="G33" s="60">
        <f>F33/E33*100</f>
        <v>-11.971830985915492</v>
      </c>
      <c r="H33" s="61">
        <v>200</v>
      </c>
      <c r="I33" s="57">
        <v>200</v>
      </c>
      <c r="J33" s="59">
        <f t="shared" si="3"/>
        <v>0</v>
      </c>
      <c r="K33" s="60">
        <f t="shared" si="5"/>
        <v>0</v>
      </c>
      <c r="L33" s="11"/>
      <c r="N33" s="14"/>
      <c r="O33" s="63"/>
    </row>
    <row r="34" spans="1:15" ht="24" customHeight="1" thickBot="1" x14ac:dyDescent="0.2">
      <c r="A34" s="21" t="s">
        <v>48</v>
      </c>
      <c r="B34" s="22">
        <f>B30+B31+B33</f>
        <v>329600</v>
      </c>
      <c r="C34" s="22">
        <f>C30+C31+C33</f>
        <v>136495</v>
      </c>
      <c r="D34" s="8">
        <f t="shared" si="0"/>
        <v>41.412317961165044</v>
      </c>
      <c r="E34" s="22">
        <f>E30+E31+E33</f>
        <v>106488</v>
      </c>
      <c r="F34" s="23">
        <f t="shared" si="1"/>
        <v>30007</v>
      </c>
      <c r="G34" s="24">
        <f>F34/E34*100</f>
        <v>28.178761926226432</v>
      </c>
      <c r="H34" s="22">
        <f>H30+H31+H33</f>
        <v>15555</v>
      </c>
      <c r="I34" s="22">
        <f>I30+I31+I33</f>
        <v>21987</v>
      </c>
      <c r="J34" s="25">
        <f t="shared" si="3"/>
        <v>-6432</v>
      </c>
      <c r="K34" s="24">
        <f>J34/I34*100</f>
        <v>-29.253649884022376</v>
      </c>
      <c r="L34" s="67"/>
      <c r="N34" s="14"/>
      <c r="O34" s="63"/>
    </row>
    <row r="35" spans="1:15" x14ac:dyDescent="0.15">
      <c r="A35" s="48"/>
      <c r="B35" s="49"/>
      <c r="C35" s="49"/>
      <c r="D35" s="49"/>
      <c r="E35" s="49"/>
      <c r="L35" s="1" t="s">
        <v>49</v>
      </c>
    </row>
    <row r="36" spans="1:15" s="50" customFormat="1" ht="13.5" x14ac:dyDescent="0.15"/>
    <row r="39" spans="1:15" ht="18" customHeight="1" x14ac:dyDescent="0.15"/>
    <row r="40" spans="1:15" x14ac:dyDescent="0.15">
      <c r="B40" s="71"/>
      <c r="C40" s="71"/>
      <c r="D40" s="71"/>
      <c r="E40" s="71"/>
      <c r="F40" s="71"/>
      <c r="G40" s="71"/>
      <c r="H40" s="71"/>
      <c r="I40" s="71"/>
      <c r="J40" s="71"/>
      <c r="K40" s="71"/>
    </row>
    <row r="41" spans="1:15" s="72" customFormat="1" x14ac:dyDescent="0.15">
      <c r="O41" s="73"/>
    </row>
    <row r="43" spans="1:15" x14ac:dyDescent="0.15">
      <c r="B43" s="76"/>
      <c r="C43" s="76"/>
      <c r="D43" s="76"/>
      <c r="E43" s="76"/>
      <c r="F43" s="76"/>
      <c r="G43" s="76"/>
      <c r="H43" s="76"/>
      <c r="I43" s="76"/>
      <c r="J43" s="76"/>
      <c r="K43" s="76"/>
    </row>
    <row r="44" spans="1:15" x14ac:dyDescent="0.15">
      <c r="C44" s="74"/>
      <c r="D44" s="75"/>
    </row>
  </sheetData>
  <mergeCells count="2">
    <mergeCell ref="A1:L1"/>
    <mergeCell ref="A35:E35"/>
  </mergeCells>
  <phoneticPr fontId="3" type="noConversion"/>
  <printOptions horizontalCentered="1" verticalCentered="1"/>
  <pageMargins left="0.118110236220472" right="0.15748031496063" top="0.196850393700787" bottom="0.39370078740157499" header="0.31496062992126" footer="0.31496062992126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2023年9月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2023-10-07T09:15:17Z</dcterms:modified>
</cp:coreProperties>
</file>