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7945" windowHeight="12375"/>
  </bookViews>
  <sheets>
    <sheet name="2023年10月" sheetId="4" r:id="rId1"/>
  </sheets>
  <calcPr calcId="144525"/>
</workbook>
</file>

<file path=xl/calcChain.xml><?xml version="1.0" encoding="utf-8"?>
<calcChain xmlns="http://schemas.openxmlformats.org/spreadsheetml/2006/main">
  <c r="F33" i="4" l="1"/>
  <c r="G33" i="4" s="1"/>
  <c r="D33" i="4"/>
  <c r="J32" i="4"/>
  <c r="K32" i="4" s="1"/>
  <c r="F32" i="4"/>
  <c r="G32" i="4" s="1"/>
  <c r="D32" i="4"/>
  <c r="J31" i="4"/>
  <c r="K31" i="4" s="1"/>
  <c r="F31" i="4"/>
  <c r="G31" i="4" s="1"/>
  <c r="D31" i="4"/>
  <c r="F29" i="4"/>
  <c r="J28" i="4"/>
  <c r="K28" i="4" s="1"/>
  <c r="F28" i="4"/>
  <c r="G28" i="4" s="1"/>
  <c r="D28" i="4"/>
  <c r="J27" i="4"/>
  <c r="K27" i="4" s="1"/>
  <c r="F27" i="4"/>
  <c r="G27" i="4" s="1"/>
  <c r="D27" i="4"/>
  <c r="F26" i="4"/>
  <c r="G26" i="4" s="1"/>
  <c r="D26" i="4"/>
  <c r="K25" i="4"/>
  <c r="J25" i="4"/>
  <c r="G25" i="4"/>
  <c r="F25" i="4"/>
  <c r="D25" i="4"/>
  <c r="K24" i="4"/>
  <c r="J24" i="4"/>
  <c r="F24" i="4"/>
  <c r="G24" i="4" s="1"/>
  <c r="D24" i="4"/>
  <c r="J23" i="4"/>
  <c r="K23" i="4" s="1"/>
  <c r="G23" i="4"/>
  <c r="F23" i="4"/>
  <c r="D23" i="4"/>
  <c r="J22" i="4"/>
  <c r="K22" i="4" s="1"/>
  <c r="G22" i="4"/>
  <c r="F22" i="4"/>
  <c r="D22" i="4"/>
  <c r="I21" i="4"/>
  <c r="H21" i="4"/>
  <c r="J21" i="4" s="1"/>
  <c r="K21" i="4" s="1"/>
  <c r="E21" i="4"/>
  <c r="C21" i="4"/>
  <c r="F21" i="4" s="1"/>
  <c r="G21" i="4" s="1"/>
  <c r="B21" i="4"/>
  <c r="J20" i="4"/>
  <c r="F20" i="4"/>
  <c r="G20" i="4" s="1"/>
  <c r="D20" i="4"/>
  <c r="J19" i="4"/>
  <c r="K19" i="4" s="1"/>
  <c r="G19" i="4"/>
  <c r="F19" i="4"/>
  <c r="D19" i="4"/>
  <c r="J18" i="4"/>
  <c r="K18" i="4" s="1"/>
  <c r="G18" i="4"/>
  <c r="F18" i="4"/>
  <c r="D18" i="4"/>
  <c r="J17" i="4"/>
  <c r="K17" i="4" s="1"/>
  <c r="F17" i="4"/>
  <c r="G17" i="4" s="1"/>
  <c r="D17" i="4"/>
  <c r="J16" i="4"/>
  <c r="K16" i="4" s="1"/>
  <c r="F16" i="4"/>
  <c r="G16" i="4" s="1"/>
  <c r="D16" i="4"/>
  <c r="J15" i="4"/>
  <c r="K15" i="4" s="1"/>
  <c r="F15" i="4"/>
  <c r="G15" i="4" s="1"/>
  <c r="D15" i="4"/>
  <c r="J14" i="4"/>
  <c r="K14" i="4" s="1"/>
  <c r="F14" i="4"/>
  <c r="G14" i="4" s="1"/>
  <c r="D14" i="4"/>
  <c r="J13" i="4"/>
  <c r="K13" i="4" s="1"/>
  <c r="F13" i="4"/>
  <c r="G13" i="4" s="1"/>
  <c r="D13" i="4"/>
  <c r="J12" i="4"/>
  <c r="K12" i="4" s="1"/>
  <c r="F12" i="4"/>
  <c r="G12" i="4" s="1"/>
  <c r="D12" i="4"/>
  <c r="J11" i="4"/>
  <c r="K11" i="4" s="1"/>
  <c r="F11" i="4"/>
  <c r="G11" i="4" s="1"/>
  <c r="D11" i="4"/>
  <c r="F10" i="4"/>
  <c r="G10" i="4" s="1"/>
  <c r="D10" i="4"/>
  <c r="J9" i="4"/>
  <c r="K9" i="4" s="1"/>
  <c r="G9" i="4"/>
  <c r="F9" i="4"/>
  <c r="D9" i="4"/>
  <c r="J8" i="4"/>
  <c r="K8" i="4" s="1"/>
  <c r="G8" i="4"/>
  <c r="F8" i="4"/>
  <c r="D8" i="4"/>
  <c r="J7" i="4"/>
  <c r="K7" i="4" s="1"/>
  <c r="F7" i="4"/>
  <c r="G7" i="4" s="1"/>
  <c r="D7" i="4"/>
  <c r="I6" i="4"/>
  <c r="I30" i="4" s="1"/>
  <c r="I34" i="4" s="1"/>
  <c r="H6" i="4"/>
  <c r="J6" i="4" s="1"/>
  <c r="K6" i="4" s="1"/>
  <c r="E6" i="4"/>
  <c r="E30" i="4" s="1"/>
  <c r="E34" i="4" s="1"/>
  <c r="C6" i="4"/>
  <c r="C30" i="4" s="1"/>
  <c r="B6" i="4"/>
  <c r="B30" i="4" s="1"/>
  <c r="B34" i="4" s="1"/>
  <c r="C34" i="4" l="1"/>
  <c r="F30" i="4"/>
  <c r="G30" i="4" s="1"/>
  <c r="D30" i="4"/>
  <c r="D6" i="4"/>
  <c r="F6" i="4"/>
  <c r="G6" i="4" s="1"/>
  <c r="D21" i="4"/>
  <c r="H30" i="4"/>
  <c r="J30" i="4" l="1"/>
  <c r="K30" i="4" s="1"/>
  <c r="H34" i="4"/>
  <c r="J34" i="4" s="1"/>
  <c r="K34" i="4" s="1"/>
  <c r="F34" i="4"/>
  <c r="G34" i="4" s="1"/>
  <c r="D34" i="4"/>
</calcChain>
</file>

<file path=xl/sharedStrings.xml><?xml version="1.0" encoding="utf-8"?>
<sst xmlns="http://schemas.openxmlformats.org/spreadsheetml/2006/main" count="64" uniqueCount="51">
  <si>
    <t xml:space="preserve">                        单位：万元</t>
  </si>
  <si>
    <t>年 度</t>
  </si>
  <si>
    <t>累 计</t>
  </si>
  <si>
    <r>
      <rPr>
        <sz val="12"/>
        <color theme="1"/>
        <rFont val="宋体"/>
        <family val="3"/>
        <charset val="134"/>
      </rPr>
      <t>占</t>
    </r>
    <r>
      <rPr>
        <sz val="12"/>
        <color theme="1"/>
        <rFont val="Times New Roman"/>
        <family val="1"/>
      </rPr>
      <t xml:space="preserve">  </t>
    </r>
    <r>
      <rPr>
        <sz val="12"/>
        <color theme="1"/>
        <rFont val="宋体"/>
        <family val="3"/>
        <charset val="134"/>
      </rPr>
      <t>年</t>
    </r>
  </si>
  <si>
    <t>上 年</t>
  </si>
  <si>
    <t>比上年</t>
  </si>
  <si>
    <t>本 月</t>
  </si>
  <si>
    <t>收 入 项 目</t>
  </si>
  <si>
    <t>预 算</t>
  </si>
  <si>
    <t>完 成</t>
  </si>
  <si>
    <r>
      <rPr>
        <sz val="12"/>
        <color theme="1"/>
        <rFont val="宋体"/>
        <family val="3"/>
        <charset val="134"/>
      </rPr>
      <t>预</t>
    </r>
    <r>
      <rPr>
        <sz val="12"/>
        <color theme="1"/>
        <rFont val="Times New Roman"/>
        <family val="1"/>
      </rPr>
      <t xml:space="preserve">  </t>
    </r>
    <r>
      <rPr>
        <sz val="12"/>
        <color theme="1"/>
        <rFont val="宋体"/>
        <family val="3"/>
        <charset val="134"/>
      </rPr>
      <t>算</t>
    </r>
  </si>
  <si>
    <t>同 期</t>
  </si>
  <si>
    <t>同期增</t>
  </si>
  <si>
    <t>同 月</t>
  </si>
  <si>
    <t>同月增</t>
  </si>
  <si>
    <t>备    注</t>
  </si>
  <si>
    <t>数</t>
  </si>
  <si>
    <t>%</t>
  </si>
  <si>
    <t>减额</t>
  </si>
  <si>
    <t>(减)%</t>
  </si>
  <si>
    <t>（一）税收收入</t>
  </si>
  <si>
    <t xml:space="preserve">     1、增值税</t>
  </si>
  <si>
    <t xml:space="preserve">     2、企业所得税</t>
  </si>
  <si>
    <t xml:space="preserve">     3、个人所得税</t>
  </si>
  <si>
    <t xml:space="preserve">     4、资源税</t>
  </si>
  <si>
    <t xml:space="preserve">     5、城市维护建设税</t>
  </si>
  <si>
    <t xml:space="preserve">     6、房产税</t>
  </si>
  <si>
    <t xml:space="preserve">     7、印花税</t>
  </si>
  <si>
    <t xml:space="preserve">     8、城镇土地使用税</t>
  </si>
  <si>
    <t xml:space="preserve">     9、土地增值税</t>
  </si>
  <si>
    <t xml:space="preserve">    10、车船使用税</t>
  </si>
  <si>
    <t xml:space="preserve">    11、环保税</t>
  </si>
  <si>
    <t xml:space="preserve">    12、耕地占用税</t>
  </si>
  <si>
    <t xml:space="preserve">    13、契  税</t>
  </si>
  <si>
    <t xml:space="preserve">    14、其他税收收入</t>
  </si>
  <si>
    <t>（二）非税收入</t>
  </si>
  <si>
    <t xml:space="preserve">     1、专项收入</t>
  </si>
  <si>
    <t xml:space="preserve">     2、行政事业性收费收入</t>
  </si>
  <si>
    <t xml:space="preserve">     3、罚没收入</t>
  </si>
  <si>
    <t xml:space="preserve">     4、国有资源（资产）有偿使用收入</t>
  </si>
  <si>
    <t xml:space="preserve">     5、政府住房基金收入</t>
  </si>
  <si>
    <t xml:space="preserve">     6、捐赠收入</t>
  </si>
  <si>
    <t xml:space="preserve">     7、其他收入</t>
  </si>
  <si>
    <t xml:space="preserve">     8、国有资本经营收入</t>
  </si>
  <si>
    <t xml:space="preserve"> 一、一般公共预算收入</t>
  </si>
  <si>
    <t xml:space="preserve"> 二、政府性基金预算收入小计</t>
  </si>
  <si>
    <t xml:space="preserve">  其中：国有土地使用权出让收入</t>
  </si>
  <si>
    <t xml:space="preserve"> 三、国有资本经营收入小计</t>
  </si>
  <si>
    <t>收入合计</t>
  </si>
  <si>
    <t>陆丰市财政局国库股</t>
  </si>
  <si>
    <t>陆 丰 市 2023 年 10 月 财 政 预 算 收 入 完 成 情 况 表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</si>
</sst>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 * #,##0.00_ ;_ * \-#,##0.00_ ;_ * &quot;-&quot;??_ ;_ @_ "/>
    <numFmt numFmtId="178" formatCode="0.00_);[Red]\(0.00\)"/>
    <numFmt numFmtId="179" formatCode="#,##0_ "/>
    <numFmt numFmtId="180" formatCode="0_ "/>
    <numFmt numFmtId="181" formatCode="#,##0_);\(#,##0\)"/>
    <numFmt numFmtId="182" formatCode="0.0_ "/>
    <numFmt numFmtId="183" formatCode="#,##0.0_ "/>
    <numFmt numFmtId="184" formatCode="#,##0_);[Red]\(#,##0\)"/>
    <numFmt numFmtId="185" formatCode="0.0%"/>
  </numFmts>
  <fonts count="12" x14ac:knownFonts="1">
    <font>
      <sz val="11"/>
      <color theme="1"/>
      <name val="宋体"/>
      <charset val="134"/>
      <scheme val="minor"/>
    </font>
    <font>
      <sz val="12"/>
      <name val="宋体"/>
      <family val="3"/>
      <charset val="134"/>
    </font>
    <font>
      <sz val="20"/>
      <name val="宋体"/>
      <family val="3"/>
      <charset val="134"/>
    </font>
    <font>
      <sz val="9"/>
      <name val="宋体"/>
      <charset val="134"/>
      <scheme val="minor"/>
    </font>
    <font>
      <sz val="9"/>
      <name val="宋体"/>
      <family val="3"/>
      <charset val="134"/>
    </font>
    <font>
      <b/>
      <sz val="14"/>
      <name val="宋体"/>
      <family val="3"/>
      <charset val="134"/>
    </font>
    <font>
      <sz val="14"/>
      <name val="宋体"/>
      <family val="3"/>
      <charset val="134"/>
    </font>
    <font>
      <sz val="12"/>
      <color theme="1"/>
      <name val="宋体"/>
      <family val="3"/>
      <charset val="134"/>
    </font>
    <font>
      <sz val="12"/>
      <color theme="1"/>
      <name val="Times New Roman"/>
      <family val="1"/>
    </font>
    <font>
      <b/>
      <sz val="12"/>
      <name val="宋体"/>
      <family val="3"/>
      <charset val="134"/>
    </font>
    <font>
      <sz val="12"/>
      <name val="宋体"/>
      <charset val="134"/>
    </font>
    <font>
      <sz val="11"/>
      <color theme="1"/>
      <name val="宋体"/>
      <family val="2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</borders>
  <cellStyleXfs count="6">
    <xf numFmtId="0" fontId="0" fillId="0" borderId="0">
      <alignment vertical="center"/>
    </xf>
    <xf numFmtId="0" fontId="1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</cellStyleXfs>
  <cellXfs count="80">
    <xf numFmtId="0" fontId="0" fillId="0" borderId="0" xfId="0">
      <alignment vertical="center"/>
    </xf>
    <xf numFmtId="0" fontId="2" fillId="0" borderId="0" xfId="1" applyFont="1" applyFill="1" applyBorder="1" applyAlignment="1">
      <alignment horizontal="center"/>
    </xf>
    <xf numFmtId="43" fontId="0" fillId="0" borderId="0" xfId="2" applyFont="1" applyFill="1">
      <alignment vertical="center"/>
    </xf>
    <xf numFmtId="0" fontId="1" fillId="0" borderId="0" xfId="1" applyFill="1">
      <alignment vertical="center"/>
    </xf>
    <xf numFmtId="31" fontId="1" fillId="0" borderId="0" xfId="1" applyNumberFormat="1" applyFill="1" applyBorder="1" applyAlignment="1">
      <alignment horizontal="left"/>
    </xf>
    <xf numFmtId="0" fontId="1" fillId="0" borderId="0" xfId="1" applyFont="1" applyFill="1" applyBorder="1">
      <alignment vertical="center"/>
    </xf>
    <xf numFmtId="178" fontId="1" fillId="0" borderId="0" xfId="1" applyNumberFormat="1" applyFont="1" applyFill="1" applyBorder="1">
      <alignment vertical="center"/>
    </xf>
    <xf numFmtId="179" fontId="1" fillId="0" borderId="0" xfId="1" applyNumberFormat="1" applyFont="1" applyFill="1" applyBorder="1">
      <alignment vertical="center"/>
    </xf>
    <xf numFmtId="180" fontId="1" fillId="0" borderId="0" xfId="1" applyNumberFormat="1" applyFont="1" applyFill="1" applyBorder="1">
      <alignment vertical="center"/>
    </xf>
    <xf numFmtId="0" fontId="5" fillId="0" borderId="0" xfId="1" applyFont="1" applyFill="1" applyBorder="1" applyAlignment="1"/>
    <xf numFmtId="0" fontId="6" fillId="0" borderId="0" xfId="1" applyFont="1" applyFill="1" applyBorder="1" applyAlignment="1"/>
    <xf numFmtId="0" fontId="1" fillId="0" borderId="0" xfId="1" applyFill="1" applyBorder="1" applyAlignment="1">
      <alignment horizontal="right"/>
    </xf>
    <xf numFmtId="0" fontId="7" fillId="0" borderId="1" xfId="1" applyFont="1" applyFill="1" applyBorder="1">
      <alignment vertical="center"/>
    </xf>
    <xf numFmtId="0" fontId="7" fillId="0" borderId="2" xfId="1" applyFont="1" applyFill="1" applyBorder="1" applyAlignment="1">
      <alignment horizontal="center"/>
    </xf>
    <xf numFmtId="178" fontId="7" fillId="0" borderId="2" xfId="1" applyNumberFormat="1" applyFont="1" applyFill="1" applyBorder="1" applyAlignment="1">
      <alignment horizontal="center"/>
    </xf>
    <xf numFmtId="179" fontId="7" fillId="0" borderId="2" xfId="1" applyNumberFormat="1" applyFont="1" applyFill="1" applyBorder="1" applyAlignment="1">
      <alignment horizontal="center"/>
    </xf>
    <xf numFmtId="180" fontId="7" fillId="0" borderId="2" xfId="1" applyNumberFormat="1" applyFont="1" applyFill="1" applyBorder="1" applyAlignment="1">
      <alignment horizontal="center"/>
    </xf>
    <xf numFmtId="0" fontId="7" fillId="0" borderId="3" xfId="1" applyFont="1" applyFill="1" applyBorder="1" applyAlignment="1">
      <alignment horizontal="center"/>
    </xf>
    <xf numFmtId="0" fontId="7" fillId="0" borderId="4" xfId="1" applyFont="1" applyFill="1" applyBorder="1">
      <alignment vertical="center"/>
    </xf>
    <xf numFmtId="0" fontId="7" fillId="0" borderId="5" xfId="1" applyFont="1" applyFill="1" applyBorder="1" applyAlignment="1">
      <alignment horizontal="center"/>
    </xf>
    <xf numFmtId="0" fontId="7" fillId="0" borderId="6" xfId="1" applyFont="1" applyFill="1" applyBorder="1" applyAlignment="1">
      <alignment horizontal="center"/>
    </xf>
    <xf numFmtId="178" fontId="7" fillId="0" borderId="6" xfId="1" applyNumberFormat="1" applyFont="1" applyFill="1" applyBorder="1" applyAlignment="1">
      <alignment horizontal="center"/>
    </xf>
    <xf numFmtId="179" fontId="7" fillId="0" borderId="6" xfId="1" applyNumberFormat="1" applyFont="1" applyFill="1" applyBorder="1" applyAlignment="1">
      <alignment horizontal="center"/>
    </xf>
    <xf numFmtId="180" fontId="7" fillId="0" borderId="6" xfId="1" applyNumberFormat="1" applyFont="1" applyFill="1" applyBorder="1" applyAlignment="1">
      <alignment horizontal="center"/>
    </xf>
    <xf numFmtId="0" fontId="7" fillId="0" borderId="7" xfId="1" applyFont="1" applyFill="1" applyBorder="1" applyAlignment="1">
      <alignment horizontal="center"/>
    </xf>
    <xf numFmtId="0" fontId="7" fillId="0" borderId="0" xfId="1" applyFont="1" applyFill="1" applyBorder="1">
      <alignment vertical="center"/>
    </xf>
    <xf numFmtId="0" fontId="7" fillId="0" borderId="8" xfId="1" applyFont="1" applyFill="1" applyBorder="1">
      <alignment vertical="center"/>
    </xf>
    <xf numFmtId="0" fontId="7" fillId="0" borderId="9" xfId="1" applyFont="1" applyFill="1" applyBorder="1" applyAlignment="1">
      <alignment horizontal="center"/>
    </xf>
    <xf numFmtId="178" fontId="8" fillId="0" borderId="9" xfId="1" applyNumberFormat="1" applyFont="1" applyFill="1" applyBorder="1" applyAlignment="1">
      <alignment horizontal="center"/>
    </xf>
    <xf numFmtId="179" fontId="7" fillId="0" borderId="9" xfId="1" applyNumberFormat="1" applyFont="1" applyFill="1" applyBorder="1" applyAlignment="1">
      <alignment horizontal="center"/>
    </xf>
    <xf numFmtId="180" fontId="7" fillId="0" borderId="9" xfId="1" applyNumberFormat="1" applyFont="1" applyFill="1" applyBorder="1" applyAlignment="1">
      <alignment horizontal="center"/>
    </xf>
    <xf numFmtId="0" fontId="7" fillId="0" borderId="10" xfId="1" applyFont="1" applyFill="1" applyBorder="1" applyAlignment="1">
      <alignment horizontal="center"/>
    </xf>
    <xf numFmtId="0" fontId="7" fillId="0" borderId="11" xfId="1" applyFont="1" applyFill="1" applyBorder="1">
      <alignment vertical="center"/>
    </xf>
    <xf numFmtId="0" fontId="9" fillId="0" borderId="12" xfId="1" applyFont="1" applyFill="1" applyBorder="1">
      <alignment vertical="center"/>
    </xf>
    <xf numFmtId="181" fontId="9" fillId="0" borderId="9" xfId="1" applyNumberFormat="1" applyFont="1" applyFill="1" applyBorder="1">
      <alignment vertical="center"/>
    </xf>
    <xf numFmtId="182" fontId="9" fillId="0" borderId="9" xfId="1" applyNumberFormat="1" applyFont="1" applyFill="1" applyBorder="1">
      <alignment vertical="center"/>
    </xf>
    <xf numFmtId="179" fontId="9" fillId="0" borderId="9" xfId="1" applyNumberFormat="1" applyFont="1" applyFill="1" applyBorder="1">
      <alignment vertical="center"/>
    </xf>
    <xf numFmtId="183" fontId="9" fillId="0" borderId="9" xfId="1" applyNumberFormat="1" applyFont="1" applyFill="1" applyBorder="1">
      <alignment vertical="center"/>
    </xf>
    <xf numFmtId="181" fontId="9" fillId="0" borderId="10" xfId="1" applyNumberFormat="1" applyFont="1" applyFill="1" applyBorder="1">
      <alignment vertical="center"/>
    </xf>
    <xf numFmtId="0" fontId="9" fillId="0" borderId="0" xfId="1" applyFont="1" applyFill="1">
      <alignment vertical="center"/>
    </xf>
    <xf numFmtId="0" fontId="1" fillId="0" borderId="13" xfId="1" applyFont="1" applyFill="1" applyBorder="1">
      <alignment vertical="center"/>
    </xf>
    <xf numFmtId="181" fontId="1" fillId="0" borderId="14" xfId="1" applyNumberFormat="1" applyFont="1" applyFill="1" applyBorder="1">
      <alignment vertical="center"/>
    </xf>
    <xf numFmtId="184" fontId="1" fillId="0" borderId="14" xfId="1" applyNumberFormat="1" applyFont="1" applyFill="1" applyBorder="1">
      <alignment vertical="center"/>
    </xf>
    <xf numFmtId="182" fontId="1" fillId="0" borderId="9" xfId="1" applyNumberFormat="1" applyFont="1" applyFill="1" applyBorder="1">
      <alignment vertical="center"/>
    </xf>
    <xf numFmtId="184" fontId="1" fillId="0" borderId="14" xfId="3" applyNumberFormat="1" applyFont="1" applyFill="1" applyBorder="1">
      <alignment vertical="center"/>
    </xf>
    <xf numFmtId="179" fontId="1" fillId="0" borderId="9" xfId="1" applyNumberFormat="1" applyFont="1" applyFill="1" applyBorder="1">
      <alignment vertical="center"/>
    </xf>
    <xf numFmtId="183" fontId="1" fillId="0" borderId="9" xfId="1" applyNumberFormat="1" applyFont="1" applyFill="1" applyBorder="1">
      <alignment vertical="center"/>
    </xf>
    <xf numFmtId="179" fontId="10" fillId="0" borderId="14" xfId="3" applyNumberFormat="1" applyFont="1" applyFill="1" applyBorder="1">
      <alignment vertical="center"/>
    </xf>
    <xf numFmtId="184" fontId="10" fillId="0" borderId="14" xfId="3" applyNumberFormat="1" applyFont="1" applyFill="1" applyBorder="1">
      <alignment vertical="center"/>
    </xf>
    <xf numFmtId="0" fontId="1" fillId="0" borderId="13" xfId="1" applyFill="1" applyBorder="1">
      <alignment vertical="center"/>
    </xf>
    <xf numFmtId="43" fontId="9" fillId="0" borderId="0" xfId="2" applyFont="1" applyFill="1">
      <alignment vertical="center"/>
    </xf>
    <xf numFmtId="0" fontId="1" fillId="0" borderId="13" xfId="1" applyFont="1" applyFill="1" applyBorder="1" applyAlignment="1">
      <alignment horizontal="left"/>
    </xf>
    <xf numFmtId="0" fontId="9" fillId="0" borderId="13" xfId="1" applyFont="1" applyFill="1" applyBorder="1">
      <alignment vertical="center"/>
    </xf>
    <xf numFmtId="184" fontId="9" fillId="0" borderId="14" xfId="1" applyNumberFormat="1" applyFont="1" applyFill="1" applyBorder="1">
      <alignment vertical="center"/>
    </xf>
    <xf numFmtId="179" fontId="9" fillId="0" borderId="14" xfId="1" applyNumberFormat="1" applyFont="1" applyFill="1" applyBorder="1">
      <alignment vertical="center"/>
    </xf>
    <xf numFmtId="0" fontId="1" fillId="0" borderId="0" xfId="1" applyFont="1" applyFill="1">
      <alignment vertical="center"/>
    </xf>
    <xf numFmtId="179" fontId="1" fillId="0" borderId="14" xfId="1" applyNumberFormat="1" applyFont="1" applyFill="1" applyBorder="1">
      <alignment vertical="center"/>
    </xf>
    <xf numFmtId="179" fontId="1" fillId="0" borderId="14" xfId="3" applyNumberFormat="1" applyFont="1" applyFill="1" applyBorder="1">
      <alignment vertical="center"/>
    </xf>
    <xf numFmtId="0" fontId="9" fillId="0" borderId="13" xfId="1" applyFont="1" applyFill="1" applyBorder="1" applyAlignment="1">
      <alignment horizontal="left" vertical="center"/>
    </xf>
    <xf numFmtId="184" fontId="9" fillId="0" borderId="14" xfId="1" applyNumberFormat="1" applyFont="1" applyFill="1" applyBorder="1" applyAlignment="1">
      <alignment horizontal="right" vertical="center"/>
    </xf>
    <xf numFmtId="0" fontId="9" fillId="0" borderId="0" xfId="1" applyFont="1" applyFill="1" applyBorder="1">
      <alignment vertical="center"/>
    </xf>
    <xf numFmtId="184" fontId="9" fillId="0" borderId="14" xfId="3" applyNumberFormat="1" applyFont="1" applyFill="1" applyBorder="1">
      <alignment vertical="center"/>
    </xf>
    <xf numFmtId="0" fontId="1" fillId="0" borderId="13" xfId="1" applyFont="1" applyFill="1" applyBorder="1" applyAlignment="1">
      <alignment horizontal="left" vertical="center"/>
    </xf>
    <xf numFmtId="179" fontId="9" fillId="0" borderId="14" xfId="3" applyNumberFormat="1" applyFont="1" applyFill="1" applyBorder="1">
      <alignment vertical="center"/>
    </xf>
    <xf numFmtId="0" fontId="9" fillId="0" borderId="15" xfId="1" applyFont="1" applyFill="1" applyBorder="1" applyAlignment="1">
      <alignment horizontal="center" vertical="center"/>
    </xf>
    <xf numFmtId="179" fontId="9" fillId="0" borderId="16" xfId="1" applyNumberFormat="1" applyFont="1" applyFill="1" applyBorder="1" applyAlignment="1">
      <alignment horizontal="right" vertical="center"/>
    </xf>
    <xf numFmtId="179" fontId="9" fillId="0" borderId="16" xfId="1" applyNumberFormat="1" applyFont="1" applyFill="1" applyBorder="1">
      <alignment vertical="center"/>
    </xf>
    <xf numFmtId="183" fontId="9" fillId="0" borderId="16" xfId="1" applyNumberFormat="1" applyFont="1" applyFill="1" applyBorder="1">
      <alignment vertical="center"/>
    </xf>
    <xf numFmtId="179" fontId="9" fillId="0" borderId="17" xfId="1" applyNumberFormat="1" applyFont="1" applyFill="1" applyBorder="1">
      <alignment vertical="center"/>
    </xf>
    <xf numFmtId="0" fontId="1" fillId="0" borderId="18" xfId="1" applyFont="1" applyFill="1" applyBorder="1">
      <alignment vertical="center"/>
    </xf>
    <xf numFmtId="0" fontId="9" fillId="0" borderId="1" xfId="1" applyFont="1" applyFill="1" applyBorder="1" applyAlignment="1">
      <alignment horizontal="left" vertical="center"/>
    </xf>
    <xf numFmtId="0" fontId="9" fillId="0" borderId="19" xfId="1" applyFont="1" applyFill="1" applyBorder="1" applyAlignment="1">
      <alignment horizontal="left" vertical="center"/>
    </xf>
    <xf numFmtId="179" fontId="1" fillId="0" borderId="0" xfId="1" applyNumberFormat="1" applyFont="1" applyFill="1">
      <alignment vertical="center"/>
    </xf>
    <xf numFmtId="180" fontId="1" fillId="0" borderId="0" xfId="1" applyNumberFormat="1" applyFont="1" applyFill="1">
      <alignment vertical="center"/>
    </xf>
    <xf numFmtId="178" fontId="1" fillId="0" borderId="0" xfId="1" applyNumberFormat="1" applyFont="1" applyFill="1">
      <alignment vertical="center"/>
    </xf>
    <xf numFmtId="43" fontId="1" fillId="0" borderId="0" xfId="2" applyFont="1" applyFill="1">
      <alignment vertical="center"/>
    </xf>
    <xf numFmtId="43" fontId="1" fillId="0" borderId="0" xfId="4" applyFont="1" applyFill="1">
      <alignment vertical="center"/>
    </xf>
    <xf numFmtId="43" fontId="0" fillId="0" borderId="0" xfId="4" applyFont="1" applyFill="1">
      <alignment vertical="center"/>
    </xf>
    <xf numFmtId="185" fontId="1" fillId="0" borderId="0" xfId="5" applyNumberFormat="1" applyFont="1" applyFill="1">
      <alignment vertical="center"/>
    </xf>
    <xf numFmtId="10" fontId="1" fillId="0" borderId="0" xfId="5" applyNumberFormat="1" applyFont="1" applyFill="1">
      <alignment vertical="center"/>
    </xf>
  </cellXfs>
  <cellStyles count="6">
    <cellStyle name="百分比 2" xfId="5"/>
    <cellStyle name="常规" xfId="0" builtinId="0"/>
    <cellStyle name="常规 2" xfId="1"/>
    <cellStyle name="常规 3" xfId="3"/>
    <cellStyle name="千位分隔 2" xfId="2"/>
    <cellStyle name="千位分隔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U44"/>
  <sheetViews>
    <sheetView tabSelected="1" workbookViewId="0">
      <selection activeCell="E5" sqref="E5"/>
    </sheetView>
  </sheetViews>
  <sheetFormatPr defaultColWidth="9" defaultRowHeight="14.25" x14ac:dyDescent="0.15"/>
  <cols>
    <col min="1" max="1" width="45.875" style="3" customWidth="1"/>
    <col min="2" max="2" width="14.25" style="3" customWidth="1"/>
    <col min="3" max="3" width="14.25" style="55" customWidth="1"/>
    <col min="4" max="4" width="14.25" style="74" customWidth="1"/>
    <col min="5" max="7" width="14.25" style="55" customWidth="1"/>
    <col min="8" max="8" width="14.25" style="72" customWidth="1"/>
    <col min="9" max="9" width="14.25" style="73" customWidth="1"/>
    <col min="10" max="11" width="14.25" style="3" customWidth="1"/>
    <col min="12" max="12" width="24.125" style="3" customWidth="1"/>
    <col min="13" max="13" width="9" style="2" customWidth="1"/>
    <col min="14" max="142" width="9" style="3" customWidth="1"/>
    <col min="143" max="16384" width="9" style="3"/>
  </cols>
  <sheetData>
    <row r="1" spans="1:73" ht="32.25" customHeight="1" x14ac:dyDescent="0.3">
      <c r="A1" s="1" t="s">
        <v>50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73" ht="20.25" customHeight="1" thickBot="1" x14ac:dyDescent="0.3">
      <c r="A2" s="4">
        <v>45230</v>
      </c>
      <c r="B2" s="4"/>
      <c r="C2" s="5"/>
      <c r="D2" s="6"/>
      <c r="E2" s="5"/>
      <c r="F2" s="5"/>
      <c r="G2" s="5"/>
      <c r="H2" s="7"/>
      <c r="I2" s="8"/>
      <c r="J2" s="9"/>
      <c r="K2" s="10"/>
      <c r="L2" s="11" t="s">
        <v>0</v>
      </c>
      <c r="M2" s="3"/>
    </row>
    <row r="3" spans="1:73" s="18" customFormat="1" ht="18.75" customHeight="1" x14ac:dyDescent="0.25">
      <c r="A3" s="12"/>
      <c r="B3" s="13" t="s">
        <v>1</v>
      </c>
      <c r="C3" s="13" t="s">
        <v>2</v>
      </c>
      <c r="D3" s="14" t="s">
        <v>3</v>
      </c>
      <c r="E3" s="13" t="s">
        <v>4</v>
      </c>
      <c r="F3" s="13" t="s">
        <v>5</v>
      </c>
      <c r="G3" s="13" t="s">
        <v>5</v>
      </c>
      <c r="H3" s="15" t="s">
        <v>6</v>
      </c>
      <c r="I3" s="16" t="s">
        <v>4</v>
      </c>
      <c r="J3" s="13" t="s">
        <v>5</v>
      </c>
      <c r="K3" s="13" t="s">
        <v>5</v>
      </c>
      <c r="L3" s="17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</row>
    <row r="4" spans="1:73" s="25" customFormat="1" ht="18.75" customHeight="1" x14ac:dyDescent="0.25">
      <c r="A4" s="19" t="s">
        <v>7</v>
      </c>
      <c r="B4" s="20" t="s">
        <v>8</v>
      </c>
      <c r="C4" s="20" t="s">
        <v>9</v>
      </c>
      <c r="D4" s="21" t="s">
        <v>10</v>
      </c>
      <c r="E4" s="20" t="s">
        <v>11</v>
      </c>
      <c r="F4" s="20" t="s">
        <v>12</v>
      </c>
      <c r="G4" s="20" t="s">
        <v>12</v>
      </c>
      <c r="H4" s="22" t="s">
        <v>9</v>
      </c>
      <c r="I4" s="23" t="s">
        <v>13</v>
      </c>
      <c r="J4" s="20" t="s">
        <v>14</v>
      </c>
      <c r="K4" s="20" t="s">
        <v>14</v>
      </c>
      <c r="L4" s="24" t="s">
        <v>15</v>
      </c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</row>
    <row r="5" spans="1:73" s="32" customFormat="1" ht="18.75" customHeight="1" x14ac:dyDescent="0.25">
      <c r="A5" s="26"/>
      <c r="B5" s="27" t="s">
        <v>16</v>
      </c>
      <c r="C5" s="27" t="s">
        <v>16</v>
      </c>
      <c r="D5" s="28" t="s">
        <v>17</v>
      </c>
      <c r="E5" s="27" t="s">
        <v>9</v>
      </c>
      <c r="F5" s="27" t="s">
        <v>18</v>
      </c>
      <c r="G5" s="27" t="s">
        <v>19</v>
      </c>
      <c r="H5" s="29" t="s">
        <v>16</v>
      </c>
      <c r="I5" s="30" t="s">
        <v>9</v>
      </c>
      <c r="J5" s="27" t="s">
        <v>18</v>
      </c>
      <c r="K5" s="27" t="s">
        <v>19</v>
      </c>
      <c r="L5" s="31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</row>
    <row r="6" spans="1:73" s="39" customFormat="1" ht="24" customHeight="1" x14ac:dyDescent="0.15">
      <c r="A6" s="33" t="s">
        <v>20</v>
      </c>
      <c r="B6" s="34">
        <f>SUM(B7:B20)</f>
        <v>63000</v>
      </c>
      <c r="C6" s="34">
        <f>SUM(C7:C20)</f>
        <v>46648</v>
      </c>
      <c r="D6" s="35">
        <f t="shared" ref="D6:D28" si="0">C6/B6*100</f>
        <v>74.044444444444451</v>
      </c>
      <c r="E6" s="34">
        <f>SUM(E7:E20)</f>
        <v>33775</v>
      </c>
      <c r="F6" s="36">
        <f t="shared" ref="F6:F34" si="1">C6-E6</f>
        <v>12873</v>
      </c>
      <c r="G6" s="37">
        <f t="shared" ref="G6:G28" si="2">F6/E6*100</f>
        <v>38.1139896373057</v>
      </c>
      <c r="H6" s="34">
        <f>H7+H8+H9+H10+H11+H12+H13+H14+H15+H16+H17+H18+H19+H20</f>
        <v>4507</v>
      </c>
      <c r="I6" s="34">
        <f>SUM(I7:I20)</f>
        <v>3365</v>
      </c>
      <c r="J6" s="36">
        <f t="shared" ref="J6:J34" si="3">H6-I6</f>
        <v>1142</v>
      </c>
      <c r="K6" s="37">
        <f t="shared" ref="K6:K19" si="4">J6/I6*100</f>
        <v>33.937592867756315</v>
      </c>
      <c r="L6" s="38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</row>
    <row r="7" spans="1:73" ht="24" customHeight="1" x14ac:dyDescent="0.15">
      <c r="A7" s="40" t="s">
        <v>21</v>
      </c>
      <c r="B7" s="41">
        <v>15600</v>
      </c>
      <c r="C7" s="42">
        <v>12769</v>
      </c>
      <c r="D7" s="43">
        <f t="shared" si="0"/>
        <v>81.852564102564102</v>
      </c>
      <c r="E7" s="44">
        <v>8307</v>
      </c>
      <c r="F7" s="45">
        <f t="shared" si="1"/>
        <v>4462</v>
      </c>
      <c r="G7" s="46">
        <f t="shared" si="2"/>
        <v>53.71373540387625</v>
      </c>
      <c r="H7" s="47">
        <v>1519</v>
      </c>
      <c r="I7" s="47">
        <v>1601</v>
      </c>
      <c r="J7" s="45">
        <f t="shared" si="3"/>
        <v>-82</v>
      </c>
      <c r="K7" s="46">
        <f t="shared" si="4"/>
        <v>-5.1217988757026855</v>
      </c>
      <c r="L7" s="38"/>
      <c r="M7" s="3"/>
    </row>
    <row r="8" spans="1:73" ht="24" customHeight="1" x14ac:dyDescent="0.15">
      <c r="A8" s="40" t="s">
        <v>22</v>
      </c>
      <c r="B8" s="41">
        <v>5500</v>
      </c>
      <c r="C8" s="42">
        <v>3579</v>
      </c>
      <c r="D8" s="43">
        <f t="shared" si="0"/>
        <v>65.072727272727278</v>
      </c>
      <c r="E8" s="44">
        <v>3702</v>
      </c>
      <c r="F8" s="45">
        <f t="shared" si="1"/>
        <v>-123</v>
      </c>
      <c r="G8" s="46">
        <f t="shared" si="2"/>
        <v>-3.3225283630470019</v>
      </c>
      <c r="H8" s="48">
        <v>976</v>
      </c>
      <c r="I8" s="48">
        <v>489</v>
      </c>
      <c r="J8" s="45">
        <f t="shared" si="3"/>
        <v>487</v>
      </c>
      <c r="K8" s="46">
        <f t="shared" si="4"/>
        <v>99.591002044989779</v>
      </c>
      <c r="L8" s="38"/>
      <c r="M8" s="3"/>
    </row>
    <row r="9" spans="1:73" ht="24" customHeight="1" x14ac:dyDescent="0.15">
      <c r="A9" s="40" t="s">
        <v>23</v>
      </c>
      <c r="B9" s="41">
        <v>1250</v>
      </c>
      <c r="C9" s="42">
        <v>989</v>
      </c>
      <c r="D9" s="43">
        <f t="shared" si="0"/>
        <v>79.12</v>
      </c>
      <c r="E9" s="44">
        <v>635</v>
      </c>
      <c r="F9" s="45">
        <f t="shared" si="1"/>
        <v>354</v>
      </c>
      <c r="G9" s="46">
        <f t="shared" si="2"/>
        <v>55.748031496062985</v>
      </c>
      <c r="H9" s="48">
        <v>86</v>
      </c>
      <c r="I9" s="48">
        <v>90</v>
      </c>
      <c r="J9" s="45">
        <f t="shared" si="3"/>
        <v>-4</v>
      </c>
      <c r="K9" s="46">
        <f t="shared" si="4"/>
        <v>-4.4444444444444446</v>
      </c>
      <c r="L9" s="38"/>
      <c r="M9" s="3"/>
    </row>
    <row r="10" spans="1:73" ht="24" customHeight="1" x14ac:dyDescent="0.15">
      <c r="A10" s="40" t="s">
        <v>24</v>
      </c>
      <c r="B10" s="41">
        <v>220</v>
      </c>
      <c r="C10" s="42">
        <v>13</v>
      </c>
      <c r="D10" s="43">
        <f t="shared" si="0"/>
        <v>5.9090909090909092</v>
      </c>
      <c r="E10" s="44">
        <v>52</v>
      </c>
      <c r="F10" s="45">
        <f t="shared" si="1"/>
        <v>-39</v>
      </c>
      <c r="G10" s="46">
        <f t="shared" si="2"/>
        <v>-75</v>
      </c>
      <c r="H10" s="47"/>
      <c r="I10" s="47"/>
      <c r="J10" s="45"/>
      <c r="K10" s="46"/>
      <c r="L10" s="38"/>
      <c r="M10" s="3"/>
    </row>
    <row r="11" spans="1:73" ht="24" customHeight="1" x14ac:dyDescent="0.15">
      <c r="A11" s="40" t="s">
        <v>25</v>
      </c>
      <c r="B11" s="41">
        <v>6600</v>
      </c>
      <c r="C11" s="42">
        <v>4269</v>
      </c>
      <c r="D11" s="43">
        <f t="shared" si="0"/>
        <v>64.681818181818187</v>
      </c>
      <c r="E11" s="44">
        <v>3815</v>
      </c>
      <c r="F11" s="45">
        <f t="shared" si="1"/>
        <v>454</v>
      </c>
      <c r="G11" s="46">
        <f t="shared" si="2"/>
        <v>11.900393184796854</v>
      </c>
      <c r="H11" s="48">
        <v>471</v>
      </c>
      <c r="I11" s="48">
        <v>403</v>
      </c>
      <c r="J11" s="45">
        <f t="shared" si="3"/>
        <v>68</v>
      </c>
      <c r="K11" s="46">
        <f t="shared" si="4"/>
        <v>16.873449131513649</v>
      </c>
      <c r="L11" s="38"/>
      <c r="M11" s="3"/>
    </row>
    <row r="12" spans="1:73" ht="24" customHeight="1" x14ac:dyDescent="0.15">
      <c r="A12" s="40" t="s">
        <v>26</v>
      </c>
      <c r="B12" s="41">
        <v>6300</v>
      </c>
      <c r="C12" s="42">
        <v>971</v>
      </c>
      <c r="D12" s="43">
        <f t="shared" si="0"/>
        <v>15.412698412698415</v>
      </c>
      <c r="E12" s="44">
        <v>2045</v>
      </c>
      <c r="F12" s="45">
        <f t="shared" si="1"/>
        <v>-1074</v>
      </c>
      <c r="G12" s="46">
        <f t="shared" si="2"/>
        <v>-52.518337408312952</v>
      </c>
      <c r="H12" s="48">
        <v>426</v>
      </c>
      <c r="I12" s="48">
        <v>333</v>
      </c>
      <c r="J12" s="45">
        <f t="shared" si="3"/>
        <v>93</v>
      </c>
      <c r="K12" s="46">
        <f t="shared" si="4"/>
        <v>27.927927927927925</v>
      </c>
      <c r="L12" s="38"/>
      <c r="M12" s="3"/>
    </row>
    <row r="13" spans="1:73" ht="24" customHeight="1" x14ac:dyDescent="0.15">
      <c r="A13" s="49" t="s">
        <v>27</v>
      </c>
      <c r="B13" s="41">
        <v>3480</v>
      </c>
      <c r="C13" s="42">
        <v>1349</v>
      </c>
      <c r="D13" s="43">
        <f t="shared" si="0"/>
        <v>38.764367816091955</v>
      </c>
      <c r="E13" s="44">
        <v>2094</v>
      </c>
      <c r="F13" s="45">
        <f t="shared" si="1"/>
        <v>-745</v>
      </c>
      <c r="G13" s="46">
        <f t="shared" si="2"/>
        <v>-35.57784145176695</v>
      </c>
      <c r="H13" s="48">
        <v>189</v>
      </c>
      <c r="I13" s="48">
        <v>215</v>
      </c>
      <c r="J13" s="45">
        <f t="shared" si="3"/>
        <v>-26</v>
      </c>
      <c r="K13" s="46">
        <f t="shared" si="4"/>
        <v>-12.093023255813954</v>
      </c>
      <c r="L13" s="38"/>
      <c r="M13" s="3"/>
    </row>
    <row r="14" spans="1:73" ht="24" customHeight="1" x14ac:dyDescent="0.15">
      <c r="A14" s="49" t="s">
        <v>28</v>
      </c>
      <c r="B14" s="41">
        <v>3540</v>
      </c>
      <c r="C14" s="42">
        <v>688</v>
      </c>
      <c r="D14" s="43">
        <f t="shared" si="0"/>
        <v>19.435028248587571</v>
      </c>
      <c r="E14" s="44">
        <v>844</v>
      </c>
      <c r="F14" s="45">
        <f t="shared" si="1"/>
        <v>-156</v>
      </c>
      <c r="G14" s="46">
        <f t="shared" si="2"/>
        <v>-18.48341232227488</v>
      </c>
      <c r="H14" s="48">
        <v>153</v>
      </c>
      <c r="I14" s="48">
        <v>94</v>
      </c>
      <c r="J14" s="45">
        <f t="shared" si="3"/>
        <v>59</v>
      </c>
      <c r="K14" s="46">
        <f t="shared" si="4"/>
        <v>62.765957446808507</v>
      </c>
      <c r="L14" s="38"/>
      <c r="M14" s="50"/>
    </row>
    <row r="15" spans="1:73" ht="24" customHeight="1" x14ac:dyDescent="0.15">
      <c r="A15" s="40" t="s">
        <v>29</v>
      </c>
      <c r="B15" s="41">
        <v>6300</v>
      </c>
      <c r="C15" s="42">
        <v>2741</v>
      </c>
      <c r="D15" s="43">
        <f t="shared" si="0"/>
        <v>43.507936507936506</v>
      </c>
      <c r="E15" s="44">
        <v>3764</v>
      </c>
      <c r="F15" s="45">
        <f t="shared" si="1"/>
        <v>-1023</v>
      </c>
      <c r="G15" s="46">
        <f t="shared" si="2"/>
        <v>-27.178533475026569</v>
      </c>
      <c r="H15" s="47">
        <v>107</v>
      </c>
      <c r="I15" s="47">
        <v>-402</v>
      </c>
      <c r="J15" s="45">
        <f t="shared" si="3"/>
        <v>509</v>
      </c>
      <c r="K15" s="46">
        <f t="shared" si="4"/>
        <v>-126.61691542288558</v>
      </c>
      <c r="L15" s="38"/>
      <c r="M15" s="50"/>
    </row>
    <row r="16" spans="1:73" ht="24" customHeight="1" x14ac:dyDescent="0.15">
      <c r="A16" s="51" t="s">
        <v>30</v>
      </c>
      <c r="B16" s="41">
        <v>2380</v>
      </c>
      <c r="C16" s="42">
        <v>1429</v>
      </c>
      <c r="D16" s="43">
        <f t="shared" si="0"/>
        <v>60.042016806722685</v>
      </c>
      <c r="E16" s="44">
        <v>1363</v>
      </c>
      <c r="F16" s="45">
        <f t="shared" si="1"/>
        <v>66</v>
      </c>
      <c r="G16" s="46">
        <f t="shared" si="2"/>
        <v>4.8422597212032281</v>
      </c>
      <c r="H16" s="48">
        <v>134</v>
      </c>
      <c r="I16" s="48">
        <v>129</v>
      </c>
      <c r="J16" s="45">
        <f t="shared" si="3"/>
        <v>5</v>
      </c>
      <c r="K16" s="46">
        <f t="shared" si="4"/>
        <v>3.8759689922480618</v>
      </c>
      <c r="L16" s="38"/>
      <c r="M16" s="50"/>
    </row>
    <row r="17" spans="1:13" ht="24" customHeight="1" x14ac:dyDescent="0.15">
      <c r="A17" s="51" t="s">
        <v>31</v>
      </c>
      <c r="B17" s="41">
        <v>315</v>
      </c>
      <c r="C17" s="42">
        <v>271</v>
      </c>
      <c r="D17" s="43">
        <f t="shared" si="0"/>
        <v>86.031746031746039</v>
      </c>
      <c r="E17" s="44">
        <v>213</v>
      </c>
      <c r="F17" s="45">
        <f t="shared" si="1"/>
        <v>58</v>
      </c>
      <c r="G17" s="46">
        <f t="shared" si="2"/>
        <v>27.230046948356808</v>
      </c>
      <c r="H17" s="48">
        <v>63</v>
      </c>
      <c r="I17" s="48">
        <v>50</v>
      </c>
      <c r="J17" s="45">
        <f t="shared" si="3"/>
        <v>13</v>
      </c>
      <c r="K17" s="46">
        <f t="shared" si="4"/>
        <v>26</v>
      </c>
      <c r="L17" s="38"/>
      <c r="M17" s="50"/>
    </row>
    <row r="18" spans="1:13" ht="24" customHeight="1" x14ac:dyDescent="0.15">
      <c r="A18" s="40" t="s">
        <v>32</v>
      </c>
      <c r="B18" s="41">
        <v>6000</v>
      </c>
      <c r="C18" s="42">
        <v>11932</v>
      </c>
      <c r="D18" s="43">
        <f t="shared" si="0"/>
        <v>198.86666666666665</v>
      </c>
      <c r="E18" s="44">
        <v>2271</v>
      </c>
      <c r="F18" s="45">
        <f t="shared" si="1"/>
        <v>9661</v>
      </c>
      <c r="G18" s="46">
        <f t="shared" si="2"/>
        <v>425.40730955526203</v>
      </c>
      <c r="H18" s="47">
        <v>-1</v>
      </c>
      <c r="I18" s="48">
        <v>1</v>
      </c>
      <c r="J18" s="45">
        <f t="shared" si="3"/>
        <v>-2</v>
      </c>
      <c r="K18" s="46">
        <f t="shared" si="4"/>
        <v>-200</v>
      </c>
      <c r="L18" s="38"/>
      <c r="M18" s="50"/>
    </row>
    <row r="19" spans="1:13" ht="24" customHeight="1" x14ac:dyDescent="0.15">
      <c r="A19" s="40" t="s">
        <v>33</v>
      </c>
      <c r="B19" s="41">
        <v>5500</v>
      </c>
      <c r="C19" s="42">
        <v>5648</v>
      </c>
      <c r="D19" s="43">
        <f t="shared" si="0"/>
        <v>102.6909090909091</v>
      </c>
      <c r="E19" s="44">
        <v>4655</v>
      </c>
      <c r="F19" s="45">
        <f t="shared" si="1"/>
        <v>993</v>
      </c>
      <c r="G19" s="46">
        <f t="shared" si="2"/>
        <v>21.331901181525243</v>
      </c>
      <c r="H19" s="48">
        <v>384</v>
      </c>
      <c r="I19" s="48">
        <v>361</v>
      </c>
      <c r="J19" s="45">
        <f t="shared" si="3"/>
        <v>23</v>
      </c>
      <c r="K19" s="46">
        <f t="shared" si="4"/>
        <v>6.3711911357340725</v>
      </c>
      <c r="L19" s="38"/>
      <c r="M19" s="50"/>
    </row>
    <row r="20" spans="1:13" ht="24" customHeight="1" x14ac:dyDescent="0.15">
      <c r="A20" s="49" t="s">
        <v>34</v>
      </c>
      <c r="B20" s="41">
        <v>15</v>
      </c>
      <c r="C20" s="42">
        <v>0</v>
      </c>
      <c r="D20" s="43">
        <f t="shared" si="0"/>
        <v>0</v>
      </c>
      <c r="E20" s="44">
        <v>15</v>
      </c>
      <c r="F20" s="45">
        <f t="shared" si="1"/>
        <v>-15</v>
      </c>
      <c r="G20" s="46">
        <f t="shared" si="2"/>
        <v>-100</v>
      </c>
      <c r="H20" s="48"/>
      <c r="I20" s="48">
        <v>1</v>
      </c>
      <c r="J20" s="45">
        <f t="shared" si="3"/>
        <v>-1</v>
      </c>
      <c r="K20" s="46"/>
      <c r="L20" s="38"/>
      <c r="M20" s="50"/>
    </row>
    <row r="21" spans="1:13" s="39" customFormat="1" ht="24" customHeight="1" x14ac:dyDescent="0.15">
      <c r="A21" s="52" t="s">
        <v>35</v>
      </c>
      <c r="B21" s="53">
        <f>SUM(B22:B29)</f>
        <v>62840</v>
      </c>
      <c r="C21" s="53">
        <f>SUM(C22:C29)</f>
        <v>64008</v>
      </c>
      <c r="D21" s="35">
        <f t="shared" si="0"/>
        <v>101.85868873329089</v>
      </c>
      <c r="E21" s="53">
        <f>E22+E23+E24+E25+E26+E27+E28+E29</f>
        <v>64329</v>
      </c>
      <c r="F21" s="36">
        <f t="shared" si="1"/>
        <v>-321</v>
      </c>
      <c r="G21" s="37">
        <f t="shared" si="2"/>
        <v>-0.49899734178986149</v>
      </c>
      <c r="H21" s="53">
        <f>H22+H23+H24+H25+H26+H27+H28+H29</f>
        <v>1190</v>
      </c>
      <c r="I21" s="54">
        <f>I22+I23+I24+I25+I26+I27+I28+I29</f>
        <v>5542</v>
      </c>
      <c r="J21" s="36">
        <f t="shared" si="3"/>
        <v>-4352</v>
      </c>
      <c r="K21" s="37">
        <f>J21/I21*100</f>
        <v>-78.527607361963192</v>
      </c>
      <c r="L21" s="38"/>
      <c r="M21" s="50"/>
    </row>
    <row r="22" spans="1:13" s="55" customFormat="1" ht="24" customHeight="1" x14ac:dyDescent="0.15">
      <c r="A22" s="40" t="s">
        <v>36</v>
      </c>
      <c r="B22" s="42">
        <v>11610</v>
      </c>
      <c r="C22" s="42">
        <v>3165</v>
      </c>
      <c r="D22" s="43">
        <f t="shared" si="0"/>
        <v>27.260981912144704</v>
      </c>
      <c r="E22" s="44">
        <v>2701</v>
      </c>
      <c r="F22" s="45">
        <f t="shared" si="1"/>
        <v>464</v>
      </c>
      <c r="G22" s="46">
        <f t="shared" si="2"/>
        <v>17.178822658274715</v>
      </c>
      <c r="H22" s="47">
        <v>434</v>
      </c>
      <c r="I22" s="47">
        <v>330</v>
      </c>
      <c r="J22" s="45">
        <f t="shared" si="3"/>
        <v>104</v>
      </c>
      <c r="K22" s="46">
        <f>J22/I22*100</f>
        <v>31.515151515151512</v>
      </c>
      <c r="L22" s="38"/>
      <c r="M22" s="50"/>
    </row>
    <row r="23" spans="1:13" s="55" customFormat="1" ht="24" customHeight="1" x14ac:dyDescent="0.15">
      <c r="A23" s="40" t="s">
        <v>37</v>
      </c>
      <c r="B23" s="42">
        <v>8730</v>
      </c>
      <c r="C23" s="42">
        <v>16038</v>
      </c>
      <c r="D23" s="43">
        <f t="shared" si="0"/>
        <v>183.71134020618555</v>
      </c>
      <c r="E23" s="44">
        <v>6117</v>
      </c>
      <c r="F23" s="45">
        <f t="shared" si="1"/>
        <v>9921</v>
      </c>
      <c r="G23" s="46">
        <f t="shared" si="2"/>
        <v>162.18734673859737</v>
      </c>
      <c r="H23" s="47">
        <v>627</v>
      </c>
      <c r="I23" s="47">
        <v>109</v>
      </c>
      <c r="J23" s="45">
        <f t="shared" si="3"/>
        <v>518</v>
      </c>
      <c r="K23" s="46">
        <f>J23/I23*100</f>
        <v>475.22935779816515</v>
      </c>
      <c r="L23" s="38"/>
      <c r="M23" s="50"/>
    </row>
    <row r="24" spans="1:13" s="55" customFormat="1" ht="24" customHeight="1" x14ac:dyDescent="0.15">
      <c r="A24" s="40" t="s">
        <v>38</v>
      </c>
      <c r="B24" s="42">
        <v>13580</v>
      </c>
      <c r="C24" s="42">
        <v>10442</v>
      </c>
      <c r="D24" s="43">
        <f t="shared" si="0"/>
        <v>76.892488954344628</v>
      </c>
      <c r="E24" s="44">
        <v>15017</v>
      </c>
      <c r="F24" s="45">
        <f t="shared" si="1"/>
        <v>-4575</v>
      </c>
      <c r="G24" s="46">
        <f t="shared" si="2"/>
        <v>-30.465472464540188</v>
      </c>
      <c r="H24" s="47">
        <v>41</v>
      </c>
      <c r="I24" s="47">
        <v>4056</v>
      </c>
      <c r="J24" s="45">
        <f t="shared" si="3"/>
        <v>-4015</v>
      </c>
      <c r="K24" s="46">
        <f>J24/I24*100</f>
        <v>-98.989151873767256</v>
      </c>
      <c r="L24" s="38"/>
      <c r="M24" s="50"/>
    </row>
    <row r="25" spans="1:13" s="55" customFormat="1" ht="24" customHeight="1" x14ac:dyDescent="0.15">
      <c r="A25" s="40" t="s">
        <v>39</v>
      </c>
      <c r="B25" s="56">
        <v>21820</v>
      </c>
      <c r="C25" s="56">
        <v>19720</v>
      </c>
      <c r="D25" s="43">
        <f t="shared" si="0"/>
        <v>90.375802016498625</v>
      </c>
      <c r="E25" s="57">
        <v>9527</v>
      </c>
      <c r="F25" s="45">
        <f t="shared" si="1"/>
        <v>10193</v>
      </c>
      <c r="G25" s="46">
        <f t="shared" si="2"/>
        <v>106.99065812952662</v>
      </c>
      <c r="H25" s="47">
        <v>88</v>
      </c>
      <c r="I25" s="47">
        <v>608</v>
      </c>
      <c r="J25" s="45">
        <f t="shared" si="3"/>
        <v>-520</v>
      </c>
      <c r="K25" s="46">
        <f t="shared" ref="K25:K32" si="5">J25/I25*100</f>
        <v>-85.526315789473685</v>
      </c>
      <c r="L25" s="38"/>
      <c r="M25" s="50"/>
    </row>
    <row r="26" spans="1:13" s="55" customFormat="1" ht="24" customHeight="1" x14ac:dyDescent="0.15">
      <c r="A26" s="40" t="s">
        <v>40</v>
      </c>
      <c r="B26" s="56">
        <v>350</v>
      </c>
      <c r="C26" s="56">
        <v>319</v>
      </c>
      <c r="D26" s="43">
        <f t="shared" si="0"/>
        <v>91.142857142857153</v>
      </c>
      <c r="E26" s="57">
        <v>250</v>
      </c>
      <c r="F26" s="45">
        <f t="shared" si="1"/>
        <v>69</v>
      </c>
      <c r="G26" s="46">
        <f t="shared" si="2"/>
        <v>27.6</v>
      </c>
      <c r="H26" s="47"/>
      <c r="I26" s="47"/>
      <c r="J26" s="45"/>
      <c r="K26" s="46"/>
      <c r="L26" s="38"/>
      <c r="M26" s="50"/>
    </row>
    <row r="27" spans="1:13" s="55" customFormat="1" ht="24" customHeight="1" x14ac:dyDescent="0.15">
      <c r="A27" s="40" t="s">
        <v>41</v>
      </c>
      <c r="B27" s="56">
        <v>2000</v>
      </c>
      <c r="C27" s="56">
        <v>11895</v>
      </c>
      <c r="D27" s="43">
        <f t="shared" si="0"/>
        <v>594.75</v>
      </c>
      <c r="E27" s="57">
        <v>25371</v>
      </c>
      <c r="F27" s="45">
        <f t="shared" si="1"/>
        <v>-13476</v>
      </c>
      <c r="G27" s="46">
        <f t="shared" si="2"/>
        <v>-53.115762090575856</v>
      </c>
      <c r="H27" s="47"/>
      <c r="I27" s="47">
        <v>440</v>
      </c>
      <c r="J27" s="45">
        <f t="shared" si="3"/>
        <v>-440</v>
      </c>
      <c r="K27" s="46">
        <f t="shared" si="5"/>
        <v>-100</v>
      </c>
      <c r="L27" s="38"/>
      <c r="M27" s="50"/>
    </row>
    <row r="28" spans="1:13" s="55" customFormat="1" ht="24" customHeight="1" x14ac:dyDescent="0.15">
      <c r="A28" s="40" t="s">
        <v>42</v>
      </c>
      <c r="B28" s="42">
        <v>4750</v>
      </c>
      <c r="C28" s="42">
        <v>2424</v>
      </c>
      <c r="D28" s="43">
        <f t="shared" si="0"/>
        <v>51.031578947368416</v>
      </c>
      <c r="E28" s="44">
        <v>5346</v>
      </c>
      <c r="F28" s="45">
        <f t="shared" si="1"/>
        <v>-2922</v>
      </c>
      <c r="G28" s="46">
        <f t="shared" si="2"/>
        <v>-54.657687991021319</v>
      </c>
      <c r="H28" s="47"/>
      <c r="I28" s="47">
        <v>-1</v>
      </c>
      <c r="J28" s="45">
        <f t="shared" si="3"/>
        <v>1</v>
      </c>
      <c r="K28" s="46">
        <f t="shared" si="5"/>
        <v>-100</v>
      </c>
      <c r="L28" s="38"/>
      <c r="M28" s="50"/>
    </row>
    <row r="29" spans="1:13" s="55" customFormat="1" ht="24" customHeight="1" x14ac:dyDescent="0.15">
      <c r="A29" s="40" t="s">
        <v>43</v>
      </c>
      <c r="B29" s="42"/>
      <c r="C29" s="42">
        <v>5</v>
      </c>
      <c r="D29" s="43"/>
      <c r="E29" s="42"/>
      <c r="F29" s="45">
        <f t="shared" si="1"/>
        <v>5</v>
      </c>
      <c r="G29" s="46"/>
      <c r="H29" s="47"/>
      <c r="I29" s="47"/>
      <c r="J29" s="45"/>
      <c r="K29" s="46"/>
      <c r="L29" s="38"/>
      <c r="M29" s="50"/>
    </row>
    <row r="30" spans="1:13" s="60" customFormat="1" ht="24" customHeight="1" x14ac:dyDescent="0.15">
      <c r="A30" s="58" t="s">
        <v>44</v>
      </c>
      <c r="B30" s="53">
        <f>B6+B21</f>
        <v>125840</v>
      </c>
      <c r="C30" s="53">
        <f>C6+C21</f>
        <v>110656</v>
      </c>
      <c r="D30" s="35">
        <f t="shared" ref="D30:D34" si="6">C30/B30*100</f>
        <v>87.933884297520663</v>
      </c>
      <c r="E30" s="59">
        <f>E6+E21</f>
        <v>98104</v>
      </c>
      <c r="F30" s="36">
        <f t="shared" si="1"/>
        <v>12552</v>
      </c>
      <c r="G30" s="37">
        <f>F30/E30*100</f>
        <v>12.794585338008643</v>
      </c>
      <c r="H30" s="53">
        <f>H6+H21</f>
        <v>5697</v>
      </c>
      <c r="I30" s="54">
        <f>I6+I21</f>
        <v>8907</v>
      </c>
      <c r="J30" s="36">
        <f t="shared" si="3"/>
        <v>-3210</v>
      </c>
      <c r="K30" s="46">
        <f t="shared" si="5"/>
        <v>-36.039070394072077</v>
      </c>
      <c r="L30" s="38"/>
      <c r="M30" s="50"/>
    </row>
    <row r="31" spans="1:13" ht="24" customHeight="1" x14ac:dyDescent="0.15">
      <c r="A31" s="58" t="s">
        <v>45</v>
      </c>
      <c r="B31" s="53">
        <v>202260</v>
      </c>
      <c r="C31" s="53">
        <v>39530</v>
      </c>
      <c r="D31" s="35">
        <f t="shared" si="6"/>
        <v>19.544151092653021</v>
      </c>
      <c r="E31" s="61">
        <v>19437</v>
      </c>
      <c r="F31" s="36">
        <f t="shared" si="1"/>
        <v>20093</v>
      </c>
      <c r="G31" s="37">
        <f>F31/E31*100</f>
        <v>103.37500643103358</v>
      </c>
      <c r="H31" s="61">
        <v>8494</v>
      </c>
      <c r="I31" s="61">
        <v>2714</v>
      </c>
      <c r="J31" s="36">
        <f t="shared" si="3"/>
        <v>5780</v>
      </c>
      <c r="K31" s="46">
        <f t="shared" si="5"/>
        <v>212.96978629329405</v>
      </c>
      <c r="L31" s="38"/>
      <c r="M31" s="50"/>
    </row>
    <row r="32" spans="1:13" ht="24" customHeight="1" x14ac:dyDescent="0.15">
      <c r="A32" s="62" t="s">
        <v>46</v>
      </c>
      <c r="B32" s="42">
        <v>192000</v>
      </c>
      <c r="C32" s="42">
        <v>34593</v>
      </c>
      <c r="D32" s="43">
        <f t="shared" si="6"/>
        <v>18.017187500000002</v>
      </c>
      <c r="E32" s="44">
        <v>16310</v>
      </c>
      <c r="F32" s="45">
        <f t="shared" si="1"/>
        <v>18283</v>
      </c>
      <c r="G32" s="46">
        <f>F32/E32*100</f>
        <v>112.09687308399754</v>
      </c>
      <c r="H32" s="57">
        <v>7798</v>
      </c>
      <c r="I32" s="57">
        <v>2591</v>
      </c>
      <c r="J32" s="45">
        <f t="shared" si="3"/>
        <v>5207</v>
      </c>
      <c r="K32" s="46">
        <f t="shared" si="5"/>
        <v>200.9648784253184</v>
      </c>
      <c r="L32" s="38"/>
      <c r="M32" s="50"/>
    </row>
    <row r="33" spans="1:13" s="39" customFormat="1" ht="24" customHeight="1" x14ac:dyDescent="0.15">
      <c r="A33" s="58" t="s">
        <v>47</v>
      </c>
      <c r="B33" s="53">
        <v>1500</v>
      </c>
      <c r="C33" s="53">
        <v>500</v>
      </c>
      <c r="D33" s="43">
        <f t="shared" si="6"/>
        <v>33.333333333333329</v>
      </c>
      <c r="E33" s="61">
        <v>568</v>
      </c>
      <c r="F33" s="36">
        <f t="shared" si="1"/>
        <v>-68</v>
      </c>
      <c r="G33" s="46">
        <f>F33/E33*100</f>
        <v>-11.971830985915492</v>
      </c>
      <c r="H33" s="63"/>
      <c r="I33" s="63"/>
      <c r="J33" s="45"/>
      <c r="K33" s="46"/>
      <c r="L33" s="38"/>
      <c r="M33" s="50"/>
    </row>
    <row r="34" spans="1:13" ht="24" customHeight="1" thickBot="1" x14ac:dyDescent="0.2">
      <c r="A34" s="64" t="s">
        <v>48</v>
      </c>
      <c r="B34" s="65">
        <f>B30+B31+B33</f>
        <v>329600</v>
      </c>
      <c r="C34" s="65">
        <f>C30+C31+C33</f>
        <v>150686</v>
      </c>
      <c r="D34" s="35">
        <f t="shared" si="6"/>
        <v>45.717839805825243</v>
      </c>
      <c r="E34" s="65">
        <f>E30+E31+E33</f>
        <v>118109</v>
      </c>
      <c r="F34" s="66">
        <f t="shared" si="1"/>
        <v>32577</v>
      </c>
      <c r="G34" s="67">
        <f>F34/E34*100</f>
        <v>27.582148693156324</v>
      </c>
      <c r="H34" s="65">
        <f>H30+H31+H33</f>
        <v>14191</v>
      </c>
      <c r="I34" s="65">
        <f>I30+I31+I33</f>
        <v>11621</v>
      </c>
      <c r="J34" s="68">
        <f t="shared" si="3"/>
        <v>2570</v>
      </c>
      <c r="K34" s="67">
        <f>J34/I34*100</f>
        <v>22.115136391016264</v>
      </c>
      <c r="L34" s="69"/>
      <c r="M34" s="50"/>
    </row>
    <row r="35" spans="1:13" x14ac:dyDescent="0.15">
      <c r="A35" s="70"/>
      <c r="B35" s="71"/>
      <c r="C35" s="71"/>
      <c r="D35" s="71"/>
      <c r="E35" s="71"/>
      <c r="L35" s="3" t="s">
        <v>49</v>
      </c>
    </row>
    <row r="36" spans="1:13" s="2" customFormat="1" ht="13.5" x14ac:dyDescent="0.15"/>
    <row r="39" spans="1:13" ht="18" customHeight="1" x14ac:dyDescent="0.15"/>
    <row r="40" spans="1:13" x14ac:dyDescent="0.15">
      <c r="B40" s="75"/>
      <c r="C40" s="75"/>
      <c r="D40" s="75"/>
      <c r="E40" s="75"/>
      <c r="F40" s="75"/>
      <c r="G40" s="75"/>
      <c r="H40" s="75"/>
      <c r="I40" s="75"/>
      <c r="J40" s="75"/>
      <c r="K40" s="75"/>
    </row>
    <row r="41" spans="1:13" s="76" customFormat="1" x14ac:dyDescent="0.15">
      <c r="M41" s="77"/>
    </row>
    <row r="44" spans="1:13" x14ac:dyDescent="0.15">
      <c r="C44" s="78"/>
      <c r="D44" s="79"/>
    </row>
  </sheetData>
  <mergeCells count="2">
    <mergeCell ref="A1:L1"/>
    <mergeCell ref="A35:E35"/>
  </mergeCells>
  <phoneticPr fontId="3" type="noConversion"/>
  <printOptions horizontalCentered="1" verticalCentered="1"/>
  <pageMargins left="0.118110236220472" right="0.15748031496063" top="0.196850393700787" bottom="0.39370078740157499" header="0.31496062992126" footer="0.31496062992126"/>
  <pageSetup paperSize="9" scale="6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2023年10月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123</cp:lastModifiedBy>
  <dcterms:created xsi:type="dcterms:W3CDTF">2023-05-12T11:15:00Z</dcterms:created>
  <dcterms:modified xsi:type="dcterms:W3CDTF">2023-11-06T02:16:45Z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2052-0.0.0.0</vt:lpwstr>
  </property>
</Properties>
</file>