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7945" windowHeight="12375"/>
  </bookViews>
  <sheets>
    <sheet name="2023年12月" sheetId="4" r:id="rId1"/>
  </sheets>
  <calcPr calcId="144525"/>
</workbook>
</file>

<file path=xl/calcChain.xml><?xml version="1.0" encoding="utf-8"?>
<calcChain xmlns="http://schemas.openxmlformats.org/spreadsheetml/2006/main">
  <c r="J33" i="4" l="1"/>
  <c r="K33" i="4" s="1"/>
  <c r="G33" i="4"/>
  <c r="F33" i="4"/>
  <c r="D33" i="4"/>
  <c r="J32" i="4"/>
  <c r="K32" i="4" s="1"/>
  <c r="F32" i="4"/>
  <c r="G32" i="4" s="1"/>
  <c r="D32" i="4"/>
  <c r="J31" i="4"/>
  <c r="K31" i="4" s="1"/>
  <c r="F31" i="4"/>
  <c r="G31" i="4" s="1"/>
  <c r="D31" i="4"/>
  <c r="J29" i="4"/>
  <c r="F29" i="4"/>
  <c r="J28" i="4"/>
  <c r="G28" i="4"/>
  <c r="F28" i="4"/>
  <c r="D28" i="4"/>
  <c r="J27" i="4"/>
  <c r="K27" i="4" s="1"/>
  <c r="F27" i="4"/>
  <c r="G27" i="4" s="1"/>
  <c r="D27" i="4"/>
  <c r="J26" i="4"/>
  <c r="G26" i="4"/>
  <c r="F26" i="4"/>
  <c r="D26" i="4"/>
  <c r="J25" i="4"/>
  <c r="K25" i="4" s="1"/>
  <c r="G25" i="4"/>
  <c r="F25" i="4"/>
  <c r="D25" i="4"/>
  <c r="J24" i="4"/>
  <c r="F24" i="4"/>
  <c r="G24" i="4" s="1"/>
  <c r="D24" i="4"/>
  <c r="J23" i="4"/>
  <c r="K23" i="4" s="1"/>
  <c r="F23" i="4"/>
  <c r="G23" i="4" s="1"/>
  <c r="D23" i="4"/>
  <c r="I21" i="4"/>
  <c r="H21" i="4"/>
  <c r="J21" i="4" s="1"/>
  <c r="K21" i="4" s="1"/>
  <c r="F22" i="4"/>
  <c r="G22" i="4" s="1"/>
  <c r="D22" i="4"/>
  <c r="E21" i="4"/>
  <c r="C21" i="4"/>
  <c r="F21" i="4" s="1"/>
  <c r="G21" i="4" s="1"/>
  <c r="B21" i="4"/>
  <c r="J20" i="4"/>
  <c r="G20" i="4"/>
  <c r="F20" i="4"/>
  <c r="D20" i="4"/>
  <c r="J19" i="4"/>
  <c r="K19" i="4" s="1"/>
  <c r="G19" i="4"/>
  <c r="F19" i="4"/>
  <c r="D19" i="4"/>
  <c r="J18" i="4"/>
  <c r="K18" i="4" s="1"/>
  <c r="F18" i="4"/>
  <c r="G18" i="4" s="1"/>
  <c r="D18" i="4"/>
  <c r="J17" i="4"/>
  <c r="F17" i="4"/>
  <c r="G17" i="4" s="1"/>
  <c r="D17" i="4"/>
  <c r="J16" i="4"/>
  <c r="K16" i="4" s="1"/>
  <c r="F16" i="4"/>
  <c r="G16" i="4" s="1"/>
  <c r="D16" i="4"/>
  <c r="J15" i="4"/>
  <c r="K15" i="4" s="1"/>
  <c r="G15" i="4"/>
  <c r="F15" i="4"/>
  <c r="D15" i="4"/>
  <c r="J14" i="4"/>
  <c r="K14" i="4" s="1"/>
  <c r="G14" i="4"/>
  <c r="F14" i="4"/>
  <c r="D14" i="4"/>
  <c r="J13" i="4"/>
  <c r="K13" i="4" s="1"/>
  <c r="G13" i="4"/>
  <c r="F13" i="4"/>
  <c r="D13" i="4"/>
  <c r="J12" i="4"/>
  <c r="K12" i="4" s="1"/>
  <c r="G12" i="4"/>
  <c r="F12" i="4"/>
  <c r="D12" i="4"/>
  <c r="J11" i="4"/>
  <c r="K11" i="4" s="1"/>
  <c r="F11" i="4"/>
  <c r="G11" i="4" s="1"/>
  <c r="D11" i="4"/>
  <c r="J10" i="4"/>
  <c r="F10" i="4"/>
  <c r="G10" i="4" s="1"/>
  <c r="D10" i="4"/>
  <c r="J9" i="4"/>
  <c r="K9" i="4" s="1"/>
  <c r="F9" i="4"/>
  <c r="G9" i="4" s="1"/>
  <c r="D9" i="4"/>
  <c r="J8" i="4"/>
  <c r="K8" i="4" s="1"/>
  <c r="G8" i="4"/>
  <c r="F8" i="4"/>
  <c r="D8" i="4"/>
  <c r="I6" i="4"/>
  <c r="I30" i="4" s="1"/>
  <c r="I34" i="4" s="1"/>
  <c r="H6" i="4"/>
  <c r="G7" i="4"/>
  <c r="F7" i="4"/>
  <c r="D7" i="4"/>
  <c r="E6" i="4"/>
  <c r="E30" i="4" s="1"/>
  <c r="E34" i="4" s="1"/>
  <c r="C6" i="4"/>
  <c r="B6" i="4"/>
  <c r="B30" i="4" s="1"/>
  <c r="B34" i="4" s="1"/>
  <c r="J6" i="4" l="1"/>
  <c r="K6" i="4" s="1"/>
  <c r="H30" i="4"/>
  <c r="D21" i="4"/>
  <c r="J22" i="4"/>
  <c r="K22" i="4" s="1"/>
  <c r="J7" i="4"/>
  <c r="K7" i="4" s="1"/>
  <c r="D6" i="4"/>
  <c r="F6" i="4"/>
  <c r="G6" i="4" s="1"/>
  <c r="C30" i="4"/>
  <c r="C34" i="4" l="1"/>
  <c r="F30" i="4"/>
  <c r="G30" i="4" s="1"/>
  <c r="D30" i="4"/>
  <c r="H34" i="4"/>
  <c r="J30" i="4"/>
  <c r="K30" i="4" s="1"/>
  <c r="J34" i="4" l="1"/>
  <c r="F34" i="4"/>
  <c r="G34" i="4" s="1"/>
  <c r="D34" i="4"/>
  <c r="K34" i="4" l="1"/>
</calcChain>
</file>

<file path=xl/sharedStrings.xml><?xml version="1.0" encoding="utf-8"?>
<sst xmlns="http://schemas.openxmlformats.org/spreadsheetml/2006/main" count="64" uniqueCount="51">
  <si>
    <t>陆 丰 市 2023 年 12 月 财 政 预 算 收 入 完 成 情 况 表</t>
    <phoneticPr fontId="4" type="noConversion"/>
  </si>
  <si>
    <t xml:space="preserve">                        单位：万元</t>
  </si>
  <si>
    <t>年 度</t>
  </si>
  <si>
    <t>累 计</t>
  </si>
  <si>
    <r>
      <rPr>
        <sz val="12"/>
        <color theme="1"/>
        <rFont val="宋体"/>
        <family val="3"/>
        <charset val="134"/>
      </rPr>
      <t>占</t>
    </r>
    <r>
      <rPr>
        <sz val="12"/>
        <color theme="1"/>
        <rFont val="Times New Roman"/>
        <family val="1"/>
      </rPr>
      <t xml:space="preserve">  </t>
    </r>
    <r>
      <rPr>
        <sz val="12"/>
        <color theme="1"/>
        <rFont val="宋体"/>
        <family val="3"/>
        <charset val="134"/>
      </rPr>
      <t>年</t>
    </r>
  </si>
  <si>
    <t>上 年</t>
  </si>
  <si>
    <t>比上年</t>
  </si>
  <si>
    <t>本 月</t>
  </si>
  <si>
    <t>收 入 项 目</t>
  </si>
  <si>
    <t>预 算</t>
  </si>
  <si>
    <t>完 成</t>
  </si>
  <si>
    <r>
      <rPr>
        <sz val="12"/>
        <color theme="1"/>
        <rFont val="宋体"/>
        <family val="3"/>
        <charset val="134"/>
      </rPr>
      <t>预</t>
    </r>
    <r>
      <rPr>
        <sz val="12"/>
        <color theme="1"/>
        <rFont val="Times New Roman"/>
        <family val="1"/>
      </rPr>
      <t xml:space="preserve">  </t>
    </r>
    <r>
      <rPr>
        <sz val="12"/>
        <color theme="1"/>
        <rFont val="宋体"/>
        <family val="3"/>
        <charset val="134"/>
      </rPr>
      <t>算</t>
    </r>
  </si>
  <si>
    <t>同 期</t>
  </si>
  <si>
    <t>同期增</t>
  </si>
  <si>
    <t>同 月</t>
  </si>
  <si>
    <t>同月增</t>
  </si>
  <si>
    <t>备    注</t>
  </si>
  <si>
    <t>数</t>
  </si>
  <si>
    <t>%</t>
  </si>
  <si>
    <t>减额</t>
  </si>
  <si>
    <t>(减)%</t>
  </si>
  <si>
    <t>（一）税收收入</t>
  </si>
  <si>
    <t xml:space="preserve">     1、增值税</t>
  </si>
  <si>
    <t xml:space="preserve">     2、企业所得税</t>
  </si>
  <si>
    <t xml:space="preserve">     3、个人所得税</t>
  </si>
  <si>
    <t xml:space="preserve">     4、资源税</t>
  </si>
  <si>
    <t xml:space="preserve">     5、城市维护建设税</t>
  </si>
  <si>
    <t xml:space="preserve">     6、房产税</t>
  </si>
  <si>
    <t xml:space="preserve">     7、印花税</t>
  </si>
  <si>
    <t xml:space="preserve">     8、城镇土地使用税</t>
  </si>
  <si>
    <t xml:space="preserve">     9、土地增值税</t>
  </si>
  <si>
    <t xml:space="preserve">    10、车船使用税</t>
  </si>
  <si>
    <t xml:space="preserve">    11、环保税</t>
  </si>
  <si>
    <t xml:space="preserve">    12、耕地占用税</t>
  </si>
  <si>
    <t xml:space="preserve">    13、契  税</t>
  </si>
  <si>
    <t xml:space="preserve">    14、其他税收收入</t>
  </si>
  <si>
    <t>（二）非税收入</t>
    <phoneticPr fontId="4" type="noConversion"/>
  </si>
  <si>
    <t xml:space="preserve">     1、专项收入</t>
  </si>
  <si>
    <t xml:space="preserve">     2、行政事业性收费收入</t>
  </si>
  <si>
    <t xml:space="preserve">     3、罚没收入</t>
  </si>
  <si>
    <t xml:space="preserve">     4、国有资源（资产）有偿使用收入</t>
  </si>
  <si>
    <t xml:space="preserve">     5、政府住房基金收入</t>
  </si>
  <si>
    <t xml:space="preserve">     6、捐赠收入</t>
  </si>
  <si>
    <t xml:space="preserve">     7、其他收入</t>
  </si>
  <si>
    <t xml:space="preserve">     8、国有资本经营收入</t>
  </si>
  <si>
    <t xml:space="preserve"> 一、一般公共预算收入</t>
  </si>
  <si>
    <t xml:space="preserve"> 二、政府性基金预算收入小计</t>
  </si>
  <si>
    <t xml:space="preserve">  其中：国有土地使用权出让收入</t>
  </si>
  <si>
    <t xml:space="preserve"> 三、国有资本经营收入小计</t>
  </si>
  <si>
    <t>收入合计</t>
  </si>
  <si>
    <t>陆丰市财政局国库股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</si>
</sst>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 * #,##0.00_ ;_ * \-#,##0.00_ ;_ * &quot;-&quot;??_ ;_ @_ "/>
    <numFmt numFmtId="178" formatCode="0.00_);[Red]\(0.00\)"/>
    <numFmt numFmtId="179" formatCode="#,##0_ "/>
    <numFmt numFmtId="180" formatCode="0_ "/>
    <numFmt numFmtId="181" formatCode="#,##0_);\(#,##0\)"/>
    <numFmt numFmtId="182" formatCode="0.0_ "/>
    <numFmt numFmtId="183" formatCode="#,##0.0_ "/>
    <numFmt numFmtId="184" formatCode="#,##0_);[Red]\(#,##0\)"/>
    <numFmt numFmtId="185" formatCode="_ * #,##0_ ;_ * \-#,##0_ ;_ * &quot;-&quot;??_ ;_ @_ "/>
  </numFmts>
  <fonts count="12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20"/>
      <name val="宋体"/>
      <family val="3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</font>
    <font>
      <b/>
      <sz val="14"/>
      <name val="宋体"/>
      <family val="3"/>
      <charset val="134"/>
    </font>
    <font>
      <sz val="14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Times New Roman"/>
      <family val="1"/>
    </font>
    <font>
      <b/>
      <sz val="12"/>
      <name val="宋体"/>
      <family val="3"/>
      <charset val="134"/>
    </font>
    <font>
      <sz val="12"/>
      <name val="宋体"/>
      <charset val="134"/>
    </font>
    <font>
      <sz val="11"/>
      <color theme="1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2" fillId="0" borderId="0" xfId="1" applyFont="1" applyFill="1" applyBorder="1" applyAlignment="1">
      <alignment horizontal="center"/>
    </xf>
    <xf numFmtId="43" fontId="0" fillId="0" borderId="0" xfId="2" applyFont="1" applyFill="1">
      <alignment vertical="center"/>
    </xf>
    <xf numFmtId="0" fontId="1" fillId="0" borderId="0" xfId="1" applyFill="1">
      <alignment vertical="center"/>
    </xf>
    <xf numFmtId="31" fontId="1" fillId="0" borderId="0" xfId="1" applyNumberFormat="1" applyFill="1" applyBorder="1" applyAlignment="1">
      <alignment horizontal="left"/>
    </xf>
    <xf numFmtId="0" fontId="1" fillId="0" borderId="0" xfId="1" applyFont="1" applyFill="1" applyBorder="1">
      <alignment vertical="center"/>
    </xf>
    <xf numFmtId="178" fontId="1" fillId="0" borderId="0" xfId="1" applyNumberFormat="1" applyFont="1" applyFill="1" applyBorder="1">
      <alignment vertical="center"/>
    </xf>
    <xf numFmtId="179" fontId="1" fillId="0" borderId="0" xfId="1" applyNumberFormat="1" applyFont="1" applyFill="1" applyBorder="1">
      <alignment vertical="center"/>
    </xf>
    <xf numFmtId="180" fontId="1" fillId="0" borderId="0" xfId="1" applyNumberFormat="1" applyFont="1" applyFill="1" applyBorder="1">
      <alignment vertical="center"/>
    </xf>
    <xf numFmtId="0" fontId="5" fillId="0" borderId="0" xfId="1" applyFont="1" applyFill="1" applyBorder="1" applyAlignment="1"/>
    <xf numFmtId="0" fontId="6" fillId="0" borderId="0" xfId="1" applyFont="1" applyFill="1" applyBorder="1" applyAlignment="1"/>
    <xf numFmtId="0" fontId="1" fillId="0" borderId="0" xfId="1" applyFill="1" applyBorder="1" applyAlignment="1">
      <alignment horizontal="right"/>
    </xf>
    <xf numFmtId="0" fontId="7" fillId="0" borderId="1" xfId="1" applyFont="1" applyFill="1" applyBorder="1">
      <alignment vertical="center"/>
    </xf>
    <xf numFmtId="0" fontId="7" fillId="0" borderId="2" xfId="1" applyFont="1" applyFill="1" applyBorder="1" applyAlignment="1">
      <alignment horizontal="center"/>
    </xf>
    <xf numFmtId="178" fontId="7" fillId="0" borderId="2" xfId="1" applyNumberFormat="1" applyFont="1" applyFill="1" applyBorder="1" applyAlignment="1">
      <alignment horizontal="center"/>
    </xf>
    <xf numFmtId="179" fontId="7" fillId="0" borderId="2" xfId="1" applyNumberFormat="1" applyFont="1" applyFill="1" applyBorder="1" applyAlignment="1">
      <alignment horizontal="center"/>
    </xf>
    <xf numFmtId="180" fontId="7" fillId="0" borderId="2" xfId="1" applyNumberFormat="1" applyFont="1" applyFill="1" applyBorder="1" applyAlignment="1">
      <alignment horizontal="center"/>
    </xf>
    <xf numFmtId="0" fontId="7" fillId="0" borderId="3" xfId="1" applyFont="1" applyFill="1" applyBorder="1" applyAlignment="1">
      <alignment horizontal="center"/>
    </xf>
    <xf numFmtId="0" fontId="7" fillId="0" borderId="4" xfId="1" applyFont="1" applyFill="1" applyBorder="1">
      <alignment vertical="center"/>
    </xf>
    <xf numFmtId="0" fontId="7" fillId="0" borderId="5" xfId="1" applyFont="1" applyFill="1" applyBorder="1" applyAlignment="1">
      <alignment horizontal="center"/>
    </xf>
    <xf numFmtId="0" fontId="7" fillId="0" borderId="6" xfId="1" applyFont="1" applyFill="1" applyBorder="1" applyAlignment="1">
      <alignment horizontal="center"/>
    </xf>
    <xf numFmtId="178" fontId="7" fillId="0" borderId="6" xfId="1" applyNumberFormat="1" applyFont="1" applyFill="1" applyBorder="1" applyAlignment="1">
      <alignment horizontal="center"/>
    </xf>
    <xf numFmtId="179" fontId="7" fillId="0" borderId="6" xfId="1" applyNumberFormat="1" applyFont="1" applyFill="1" applyBorder="1" applyAlignment="1">
      <alignment horizontal="center"/>
    </xf>
    <xf numFmtId="180" fontId="7" fillId="0" borderId="6" xfId="1" applyNumberFormat="1" applyFont="1" applyFill="1" applyBorder="1" applyAlignment="1">
      <alignment horizontal="center"/>
    </xf>
    <xf numFmtId="0" fontId="7" fillId="0" borderId="7" xfId="1" applyFont="1" applyFill="1" applyBorder="1" applyAlignment="1">
      <alignment horizontal="center"/>
    </xf>
    <xf numFmtId="0" fontId="7" fillId="0" borderId="0" xfId="1" applyFont="1" applyFill="1" applyBorder="1">
      <alignment vertical="center"/>
    </xf>
    <xf numFmtId="0" fontId="7" fillId="0" borderId="8" xfId="1" applyFont="1" applyFill="1" applyBorder="1">
      <alignment vertical="center"/>
    </xf>
    <xf numFmtId="0" fontId="7" fillId="0" borderId="9" xfId="1" applyFont="1" applyFill="1" applyBorder="1" applyAlignment="1">
      <alignment horizontal="center"/>
    </xf>
    <xf numFmtId="178" fontId="8" fillId="0" borderId="9" xfId="1" applyNumberFormat="1" applyFont="1" applyFill="1" applyBorder="1" applyAlignment="1">
      <alignment horizontal="center"/>
    </xf>
    <xf numFmtId="179" fontId="7" fillId="0" borderId="9" xfId="1" applyNumberFormat="1" applyFont="1" applyFill="1" applyBorder="1" applyAlignment="1">
      <alignment horizontal="center"/>
    </xf>
    <xf numFmtId="180" fontId="7" fillId="0" borderId="9" xfId="1" applyNumberFormat="1" applyFont="1" applyFill="1" applyBorder="1" applyAlignment="1">
      <alignment horizontal="center"/>
    </xf>
    <xf numFmtId="0" fontId="7" fillId="0" borderId="10" xfId="1" applyFont="1" applyFill="1" applyBorder="1" applyAlignment="1">
      <alignment horizontal="center"/>
    </xf>
    <xf numFmtId="0" fontId="7" fillId="0" borderId="11" xfId="1" applyFont="1" applyFill="1" applyBorder="1">
      <alignment vertical="center"/>
    </xf>
    <xf numFmtId="0" fontId="9" fillId="0" borderId="12" xfId="1" applyFont="1" applyFill="1" applyBorder="1">
      <alignment vertical="center"/>
    </xf>
    <xf numFmtId="181" fontId="9" fillId="0" borderId="9" xfId="1" applyNumberFormat="1" applyFont="1" applyFill="1" applyBorder="1">
      <alignment vertical="center"/>
    </xf>
    <xf numFmtId="182" fontId="9" fillId="0" borderId="9" xfId="1" applyNumberFormat="1" applyFont="1" applyFill="1" applyBorder="1">
      <alignment vertical="center"/>
    </xf>
    <xf numFmtId="179" fontId="9" fillId="0" borderId="9" xfId="1" applyNumberFormat="1" applyFont="1" applyFill="1" applyBorder="1">
      <alignment vertical="center"/>
    </xf>
    <xf numFmtId="183" fontId="9" fillId="0" borderId="9" xfId="1" applyNumberFormat="1" applyFont="1" applyFill="1" applyBorder="1">
      <alignment vertical="center"/>
    </xf>
    <xf numFmtId="181" fontId="9" fillId="0" borderId="10" xfId="1" applyNumberFormat="1" applyFont="1" applyFill="1" applyBorder="1">
      <alignment vertical="center"/>
    </xf>
    <xf numFmtId="0" fontId="9" fillId="0" borderId="0" xfId="1" applyFont="1" applyFill="1">
      <alignment vertical="center"/>
    </xf>
    <xf numFmtId="0" fontId="1" fillId="0" borderId="13" xfId="1" applyFont="1" applyFill="1" applyBorder="1">
      <alignment vertical="center"/>
    </xf>
    <xf numFmtId="181" fontId="1" fillId="0" borderId="14" xfId="1" applyNumberFormat="1" applyFont="1" applyFill="1" applyBorder="1">
      <alignment vertical="center"/>
    </xf>
    <xf numFmtId="184" fontId="1" fillId="0" borderId="14" xfId="1" applyNumberFormat="1" applyFont="1" applyFill="1" applyBorder="1">
      <alignment vertical="center"/>
    </xf>
    <xf numFmtId="182" fontId="1" fillId="0" borderId="9" xfId="1" applyNumberFormat="1" applyFont="1" applyFill="1" applyBorder="1">
      <alignment vertical="center"/>
    </xf>
    <xf numFmtId="184" fontId="1" fillId="0" borderId="14" xfId="3" applyNumberFormat="1" applyFont="1" applyFill="1" applyBorder="1">
      <alignment vertical="center"/>
    </xf>
    <xf numFmtId="179" fontId="1" fillId="0" borderId="9" xfId="1" applyNumberFormat="1" applyFont="1" applyFill="1" applyBorder="1">
      <alignment vertical="center"/>
    </xf>
    <xf numFmtId="183" fontId="1" fillId="0" borderId="9" xfId="1" applyNumberFormat="1" applyFont="1" applyFill="1" applyBorder="1">
      <alignment vertical="center"/>
    </xf>
    <xf numFmtId="179" fontId="10" fillId="0" borderId="14" xfId="3" applyNumberFormat="1" applyFont="1" applyFill="1" applyBorder="1">
      <alignment vertical="center"/>
    </xf>
    <xf numFmtId="0" fontId="1" fillId="0" borderId="13" xfId="1" applyFill="1" applyBorder="1">
      <alignment vertical="center"/>
    </xf>
    <xf numFmtId="43" fontId="9" fillId="0" borderId="0" xfId="2" applyFont="1" applyFill="1">
      <alignment vertical="center"/>
    </xf>
    <xf numFmtId="0" fontId="1" fillId="0" borderId="13" xfId="1" applyFont="1" applyFill="1" applyBorder="1" applyAlignment="1">
      <alignment horizontal="left"/>
    </xf>
    <xf numFmtId="0" fontId="9" fillId="0" borderId="13" xfId="1" applyFont="1" applyFill="1" applyBorder="1">
      <alignment vertical="center"/>
    </xf>
    <xf numFmtId="184" fontId="9" fillId="0" borderId="14" xfId="1" applyNumberFormat="1" applyFont="1" applyFill="1" applyBorder="1">
      <alignment vertical="center"/>
    </xf>
    <xf numFmtId="179" fontId="9" fillId="0" borderId="14" xfId="1" applyNumberFormat="1" applyFont="1" applyFill="1" applyBorder="1">
      <alignment vertical="center"/>
    </xf>
    <xf numFmtId="0" fontId="1" fillId="0" borderId="0" xfId="1" applyFont="1" applyFill="1">
      <alignment vertical="center"/>
    </xf>
    <xf numFmtId="179" fontId="1" fillId="0" borderId="14" xfId="1" applyNumberFormat="1" applyFont="1" applyFill="1" applyBorder="1">
      <alignment vertical="center"/>
    </xf>
    <xf numFmtId="179" fontId="1" fillId="0" borderId="14" xfId="3" applyNumberFormat="1" applyFont="1" applyFill="1" applyBorder="1">
      <alignment vertical="center"/>
    </xf>
    <xf numFmtId="0" fontId="9" fillId="0" borderId="13" xfId="1" applyFont="1" applyFill="1" applyBorder="1" applyAlignment="1">
      <alignment horizontal="left" vertical="center"/>
    </xf>
    <xf numFmtId="184" fontId="9" fillId="0" borderId="14" xfId="1" applyNumberFormat="1" applyFont="1" applyFill="1" applyBorder="1" applyAlignment="1">
      <alignment horizontal="right" vertical="center"/>
    </xf>
    <xf numFmtId="0" fontId="9" fillId="0" borderId="0" xfId="1" applyFont="1" applyFill="1" applyBorder="1">
      <alignment vertical="center"/>
    </xf>
    <xf numFmtId="184" fontId="9" fillId="0" borderId="14" xfId="3" applyNumberFormat="1" applyFont="1" applyFill="1" applyBorder="1">
      <alignment vertical="center"/>
    </xf>
    <xf numFmtId="179" fontId="9" fillId="0" borderId="14" xfId="3" applyNumberFormat="1" applyFont="1" applyFill="1" applyBorder="1">
      <alignment vertical="center"/>
    </xf>
    <xf numFmtId="0" fontId="1" fillId="0" borderId="13" xfId="1" applyFont="1" applyFill="1" applyBorder="1" applyAlignment="1">
      <alignment horizontal="left" vertical="center"/>
    </xf>
    <xf numFmtId="0" fontId="9" fillId="0" borderId="15" xfId="1" applyFont="1" applyFill="1" applyBorder="1" applyAlignment="1">
      <alignment horizontal="center" vertical="center"/>
    </xf>
    <xf numFmtId="179" fontId="9" fillId="0" borderId="16" xfId="1" applyNumberFormat="1" applyFont="1" applyFill="1" applyBorder="1" applyAlignment="1">
      <alignment horizontal="right" vertical="center"/>
    </xf>
    <xf numFmtId="179" fontId="9" fillId="0" borderId="16" xfId="1" applyNumberFormat="1" applyFont="1" applyFill="1" applyBorder="1">
      <alignment vertical="center"/>
    </xf>
    <xf numFmtId="183" fontId="9" fillId="0" borderId="16" xfId="1" applyNumberFormat="1" applyFont="1" applyFill="1" applyBorder="1">
      <alignment vertical="center"/>
    </xf>
    <xf numFmtId="179" fontId="9" fillId="0" borderId="17" xfId="1" applyNumberFormat="1" applyFont="1" applyFill="1" applyBorder="1">
      <alignment vertical="center"/>
    </xf>
    <xf numFmtId="0" fontId="1" fillId="0" borderId="18" xfId="1" applyFont="1" applyFill="1" applyBorder="1">
      <alignment vertical="center"/>
    </xf>
    <xf numFmtId="0" fontId="9" fillId="0" borderId="1" xfId="1" applyFont="1" applyFill="1" applyBorder="1" applyAlignment="1">
      <alignment horizontal="left" vertical="center"/>
    </xf>
    <xf numFmtId="0" fontId="9" fillId="0" borderId="19" xfId="1" applyFont="1" applyFill="1" applyBorder="1" applyAlignment="1">
      <alignment horizontal="left" vertical="center"/>
    </xf>
    <xf numFmtId="179" fontId="1" fillId="0" borderId="0" xfId="1" applyNumberFormat="1" applyFont="1" applyFill="1">
      <alignment vertical="center"/>
    </xf>
    <xf numFmtId="180" fontId="1" fillId="0" borderId="0" xfId="1" applyNumberFormat="1" applyFont="1" applyFill="1">
      <alignment vertical="center"/>
    </xf>
    <xf numFmtId="185" fontId="0" fillId="0" borderId="0" xfId="2" applyNumberFormat="1" applyFont="1" applyFill="1">
      <alignment vertical="center"/>
    </xf>
    <xf numFmtId="185" fontId="1" fillId="0" borderId="0" xfId="2" applyNumberFormat="1" applyFont="1" applyFill="1">
      <alignment vertical="center"/>
    </xf>
    <xf numFmtId="10" fontId="1" fillId="0" borderId="0" xfId="4" applyNumberFormat="1" applyFont="1" applyFill="1">
      <alignment vertical="center"/>
    </xf>
    <xf numFmtId="178" fontId="1" fillId="0" borderId="0" xfId="1" applyNumberFormat="1" applyFont="1" applyFill="1">
      <alignment vertical="center"/>
    </xf>
  </cellXfs>
  <cellStyles count="6">
    <cellStyle name="百分比 2" xfId="4"/>
    <cellStyle name="常规" xfId="0" builtinId="0"/>
    <cellStyle name="常规 2" xfId="1"/>
    <cellStyle name="常规 3" xfId="3"/>
    <cellStyle name="千位分隔 2" xfId="2"/>
    <cellStyle name="千位分隔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66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F10" sqref="F10"/>
    </sheetView>
  </sheetViews>
  <sheetFormatPr defaultColWidth="9" defaultRowHeight="14.25" x14ac:dyDescent="0.15"/>
  <cols>
    <col min="1" max="1" width="45.875" style="3" customWidth="1"/>
    <col min="2" max="2" width="14.25" style="3" customWidth="1"/>
    <col min="3" max="3" width="14.25" style="54" customWidth="1"/>
    <col min="4" max="4" width="14.25" style="76" customWidth="1"/>
    <col min="5" max="7" width="14.25" style="54" customWidth="1"/>
    <col min="8" max="8" width="14.25" style="71" customWidth="1"/>
    <col min="9" max="9" width="14.25" style="72" customWidth="1"/>
    <col min="10" max="11" width="14.25" style="3" customWidth="1"/>
    <col min="12" max="12" width="24.125" style="3" customWidth="1"/>
    <col min="13" max="13" width="9" style="2" customWidth="1"/>
    <col min="14" max="142" width="9" style="3" customWidth="1"/>
    <col min="143" max="16384" width="9" style="3"/>
  </cols>
  <sheetData>
    <row r="1" spans="1:73" ht="32.2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73" ht="20.25" customHeight="1" thickBot="1" x14ac:dyDescent="0.3">
      <c r="A2" s="4">
        <v>45291</v>
      </c>
      <c r="B2" s="4"/>
      <c r="C2" s="5"/>
      <c r="D2" s="6"/>
      <c r="E2" s="5"/>
      <c r="F2" s="5"/>
      <c r="G2" s="5"/>
      <c r="H2" s="7"/>
      <c r="I2" s="8"/>
      <c r="J2" s="9"/>
      <c r="K2" s="10"/>
      <c r="L2" s="11" t="s">
        <v>1</v>
      </c>
      <c r="M2" s="3"/>
    </row>
    <row r="3" spans="1:73" s="18" customFormat="1" ht="18.75" customHeight="1" x14ac:dyDescent="0.25">
      <c r="A3" s="12"/>
      <c r="B3" s="13" t="s">
        <v>2</v>
      </c>
      <c r="C3" s="13" t="s">
        <v>3</v>
      </c>
      <c r="D3" s="14" t="s">
        <v>4</v>
      </c>
      <c r="E3" s="13" t="s">
        <v>5</v>
      </c>
      <c r="F3" s="13" t="s">
        <v>6</v>
      </c>
      <c r="G3" s="13" t="s">
        <v>6</v>
      </c>
      <c r="H3" s="15" t="s">
        <v>7</v>
      </c>
      <c r="I3" s="16" t="s">
        <v>5</v>
      </c>
      <c r="J3" s="13" t="s">
        <v>6</v>
      </c>
      <c r="K3" s="13" t="s">
        <v>6</v>
      </c>
      <c r="L3" s="17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</row>
    <row r="4" spans="1:73" s="25" customFormat="1" ht="18.75" customHeight="1" x14ac:dyDescent="0.25">
      <c r="A4" s="19" t="s">
        <v>8</v>
      </c>
      <c r="B4" s="20" t="s">
        <v>9</v>
      </c>
      <c r="C4" s="20" t="s">
        <v>10</v>
      </c>
      <c r="D4" s="21" t="s">
        <v>11</v>
      </c>
      <c r="E4" s="20" t="s">
        <v>12</v>
      </c>
      <c r="F4" s="20" t="s">
        <v>13</v>
      </c>
      <c r="G4" s="20" t="s">
        <v>13</v>
      </c>
      <c r="H4" s="22" t="s">
        <v>10</v>
      </c>
      <c r="I4" s="23" t="s">
        <v>14</v>
      </c>
      <c r="J4" s="20" t="s">
        <v>15</v>
      </c>
      <c r="K4" s="20" t="s">
        <v>15</v>
      </c>
      <c r="L4" s="24" t="s">
        <v>16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</row>
    <row r="5" spans="1:73" s="32" customFormat="1" ht="18.75" customHeight="1" x14ac:dyDescent="0.25">
      <c r="A5" s="26"/>
      <c r="B5" s="27" t="s">
        <v>17</v>
      </c>
      <c r="C5" s="27" t="s">
        <v>17</v>
      </c>
      <c r="D5" s="28" t="s">
        <v>18</v>
      </c>
      <c r="E5" s="27" t="s">
        <v>10</v>
      </c>
      <c r="F5" s="27" t="s">
        <v>19</v>
      </c>
      <c r="G5" s="27" t="s">
        <v>20</v>
      </c>
      <c r="H5" s="29" t="s">
        <v>17</v>
      </c>
      <c r="I5" s="30" t="s">
        <v>10</v>
      </c>
      <c r="J5" s="27" t="s">
        <v>19</v>
      </c>
      <c r="K5" s="27" t="s">
        <v>20</v>
      </c>
      <c r="L5" s="31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</row>
    <row r="6" spans="1:73" s="39" customFormat="1" ht="24" customHeight="1" x14ac:dyDescent="0.15">
      <c r="A6" s="33" t="s">
        <v>21</v>
      </c>
      <c r="B6" s="34">
        <f>SUM(B7:B20)</f>
        <v>63000</v>
      </c>
      <c r="C6" s="34">
        <f>SUM(C7:C20)</f>
        <v>57465</v>
      </c>
      <c r="D6" s="35">
        <f t="shared" ref="D6:D28" si="0">C6/B6*100</f>
        <v>91.214285714285708</v>
      </c>
      <c r="E6" s="34">
        <f>SUM(E7:E20)</f>
        <v>43303</v>
      </c>
      <c r="F6" s="36">
        <f t="shared" ref="F6:F34" si="1">C6-E6</f>
        <v>14162</v>
      </c>
      <c r="G6" s="37">
        <f t="shared" ref="G6:G28" si="2">F6/E6*100</f>
        <v>32.704431563633008</v>
      </c>
      <c r="H6" s="34">
        <f>H7+H8+H9+H10+H11+H12+H13+H14+H15+H16+H17+H18+H19+H20</f>
        <v>6765</v>
      </c>
      <c r="I6" s="34">
        <f>SUM(I7:I20)</f>
        <v>6001</v>
      </c>
      <c r="J6" s="36">
        <f t="shared" ref="J6:J34" si="3">H6-I6</f>
        <v>764</v>
      </c>
      <c r="K6" s="37">
        <f t="shared" ref="K6:K19" si="4">J6/I6*100</f>
        <v>12.731211464755873</v>
      </c>
      <c r="L6" s="38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</row>
    <row r="7" spans="1:73" ht="24" customHeight="1" x14ac:dyDescent="0.15">
      <c r="A7" s="40" t="s">
        <v>22</v>
      </c>
      <c r="B7" s="41">
        <v>15600</v>
      </c>
      <c r="C7" s="42">
        <v>15440</v>
      </c>
      <c r="D7" s="43">
        <f t="shared" si="0"/>
        <v>98.974358974358978</v>
      </c>
      <c r="E7" s="44">
        <v>10782</v>
      </c>
      <c r="F7" s="45">
        <f t="shared" si="1"/>
        <v>4658</v>
      </c>
      <c r="G7" s="46">
        <f t="shared" si="2"/>
        <v>43.201632350213323</v>
      </c>
      <c r="H7" s="47">
        <v>1387</v>
      </c>
      <c r="I7" s="47">
        <v>1205</v>
      </c>
      <c r="J7" s="45">
        <f t="shared" si="3"/>
        <v>182</v>
      </c>
      <c r="K7" s="46">
        <f t="shared" si="4"/>
        <v>15.103734439834025</v>
      </c>
      <c r="L7" s="38"/>
      <c r="M7" s="3"/>
    </row>
    <row r="8" spans="1:73" ht="24" customHeight="1" x14ac:dyDescent="0.15">
      <c r="A8" s="40" t="s">
        <v>23</v>
      </c>
      <c r="B8" s="41">
        <v>5500</v>
      </c>
      <c r="C8" s="42">
        <v>3724</v>
      </c>
      <c r="D8" s="43">
        <f>C8/B8*100</f>
        <v>67.709090909090904</v>
      </c>
      <c r="E8" s="44">
        <v>3790</v>
      </c>
      <c r="F8" s="45">
        <f>C8-E8</f>
        <v>-66</v>
      </c>
      <c r="G8" s="46">
        <f t="shared" si="2"/>
        <v>-1.7414248021108178</v>
      </c>
      <c r="H8" s="47">
        <v>109</v>
      </c>
      <c r="I8" s="47">
        <v>62</v>
      </c>
      <c r="J8" s="45">
        <f t="shared" si="3"/>
        <v>47</v>
      </c>
      <c r="K8" s="46">
        <f t="shared" si="4"/>
        <v>75.806451612903231</v>
      </c>
      <c r="L8" s="38"/>
      <c r="M8" s="3"/>
    </row>
    <row r="9" spans="1:73" ht="24" customHeight="1" x14ac:dyDescent="0.15">
      <c r="A9" s="40" t="s">
        <v>24</v>
      </c>
      <c r="B9" s="41">
        <v>1250</v>
      </c>
      <c r="C9" s="42">
        <v>1219</v>
      </c>
      <c r="D9" s="43">
        <f>C9/B9*100</f>
        <v>97.52</v>
      </c>
      <c r="E9" s="44">
        <v>863</v>
      </c>
      <c r="F9" s="45">
        <f>C9-E9</f>
        <v>356</v>
      </c>
      <c r="G9" s="46">
        <f t="shared" si="2"/>
        <v>41.251448435689454</v>
      </c>
      <c r="H9" s="47">
        <v>134</v>
      </c>
      <c r="I9" s="47">
        <v>126</v>
      </c>
      <c r="J9" s="45">
        <f t="shared" si="3"/>
        <v>8</v>
      </c>
      <c r="K9" s="46">
        <f t="shared" si="4"/>
        <v>6.3492063492063489</v>
      </c>
      <c r="L9" s="38"/>
      <c r="M9" s="3"/>
    </row>
    <row r="10" spans="1:73" ht="24" customHeight="1" x14ac:dyDescent="0.15">
      <c r="A10" s="40" t="s">
        <v>25</v>
      </c>
      <c r="B10" s="41">
        <v>220</v>
      </c>
      <c r="C10" s="42">
        <v>56</v>
      </c>
      <c r="D10" s="43">
        <f t="shared" si="0"/>
        <v>25.454545454545453</v>
      </c>
      <c r="E10" s="44">
        <v>152</v>
      </c>
      <c r="F10" s="45">
        <f t="shared" si="1"/>
        <v>-96</v>
      </c>
      <c r="G10" s="46">
        <f t="shared" si="2"/>
        <v>-63.157894736842103</v>
      </c>
      <c r="H10" s="47">
        <v>23</v>
      </c>
      <c r="I10" s="47">
        <v>0</v>
      </c>
      <c r="J10" s="45">
        <f t="shared" si="3"/>
        <v>23</v>
      </c>
      <c r="K10" s="46"/>
      <c r="L10" s="38"/>
      <c r="M10" s="3"/>
    </row>
    <row r="11" spans="1:73" ht="24" customHeight="1" x14ac:dyDescent="0.15">
      <c r="A11" s="40" t="s">
        <v>26</v>
      </c>
      <c r="B11" s="41">
        <v>6600</v>
      </c>
      <c r="C11" s="42">
        <v>5130</v>
      </c>
      <c r="D11" s="43">
        <f t="shared" si="0"/>
        <v>77.72727272727272</v>
      </c>
      <c r="E11" s="44">
        <v>4567</v>
      </c>
      <c r="F11" s="45">
        <f t="shared" si="1"/>
        <v>563</v>
      </c>
      <c r="G11" s="46">
        <f t="shared" si="2"/>
        <v>12.327567330851764</v>
      </c>
      <c r="H11" s="47">
        <v>427</v>
      </c>
      <c r="I11" s="47">
        <v>412</v>
      </c>
      <c r="J11" s="45">
        <f t="shared" si="3"/>
        <v>15</v>
      </c>
      <c r="K11" s="46">
        <f t="shared" si="4"/>
        <v>3.6407766990291259</v>
      </c>
      <c r="L11" s="38"/>
      <c r="M11" s="3"/>
    </row>
    <row r="12" spans="1:73" ht="24" customHeight="1" x14ac:dyDescent="0.15">
      <c r="A12" s="40" t="s">
        <v>27</v>
      </c>
      <c r="B12" s="41">
        <v>6300</v>
      </c>
      <c r="C12" s="42">
        <v>3601</v>
      </c>
      <c r="D12" s="43">
        <f t="shared" si="0"/>
        <v>57.158730158730151</v>
      </c>
      <c r="E12" s="44">
        <v>4348</v>
      </c>
      <c r="F12" s="45">
        <f t="shared" si="1"/>
        <v>-747</v>
      </c>
      <c r="G12" s="46">
        <f t="shared" si="2"/>
        <v>-17.1803127874885</v>
      </c>
      <c r="H12" s="47">
        <v>1751</v>
      </c>
      <c r="I12" s="47">
        <v>1804</v>
      </c>
      <c r="J12" s="45">
        <f t="shared" si="3"/>
        <v>-53</v>
      </c>
      <c r="K12" s="46">
        <f t="shared" si="4"/>
        <v>-2.9379157427937916</v>
      </c>
      <c r="L12" s="38"/>
      <c r="M12" s="3"/>
    </row>
    <row r="13" spans="1:73" ht="24" customHeight="1" x14ac:dyDescent="0.15">
      <c r="A13" s="48" t="s">
        <v>28</v>
      </c>
      <c r="B13" s="41">
        <v>3480</v>
      </c>
      <c r="C13" s="42">
        <v>1577</v>
      </c>
      <c r="D13" s="43">
        <f t="shared" si="0"/>
        <v>45.316091954022994</v>
      </c>
      <c r="E13" s="44">
        <v>2399</v>
      </c>
      <c r="F13" s="45">
        <f t="shared" si="1"/>
        <v>-822</v>
      </c>
      <c r="G13" s="46">
        <f t="shared" si="2"/>
        <v>-34.2642767819925</v>
      </c>
      <c r="H13" s="47">
        <v>165</v>
      </c>
      <c r="I13" s="47">
        <v>108</v>
      </c>
      <c r="J13" s="45">
        <f t="shared" si="3"/>
        <v>57</v>
      </c>
      <c r="K13" s="46">
        <f t="shared" si="4"/>
        <v>52.777777777777779</v>
      </c>
      <c r="L13" s="38"/>
      <c r="M13" s="3"/>
    </row>
    <row r="14" spans="1:73" ht="24" customHeight="1" x14ac:dyDescent="0.15">
      <c r="A14" s="48" t="s">
        <v>29</v>
      </c>
      <c r="B14" s="41">
        <v>3540</v>
      </c>
      <c r="C14" s="42">
        <v>2201</v>
      </c>
      <c r="D14" s="43">
        <f t="shared" si="0"/>
        <v>62.175141242937848</v>
      </c>
      <c r="E14" s="44">
        <v>2442</v>
      </c>
      <c r="F14" s="45">
        <f t="shared" si="1"/>
        <v>-241</v>
      </c>
      <c r="G14" s="46">
        <f t="shared" si="2"/>
        <v>-9.8689598689598679</v>
      </c>
      <c r="H14" s="47">
        <v>1153</v>
      </c>
      <c r="I14" s="47">
        <v>1348</v>
      </c>
      <c r="J14" s="45">
        <f t="shared" si="3"/>
        <v>-195</v>
      </c>
      <c r="K14" s="46">
        <f t="shared" si="4"/>
        <v>-14.465875370919882</v>
      </c>
      <c r="L14" s="38"/>
      <c r="M14" s="49"/>
    </row>
    <row r="15" spans="1:73" ht="24" customHeight="1" x14ac:dyDescent="0.15">
      <c r="A15" s="40" t="s">
        <v>30</v>
      </c>
      <c r="B15" s="41">
        <v>6300</v>
      </c>
      <c r="C15" s="42">
        <v>3103</v>
      </c>
      <c r="D15" s="43">
        <f t="shared" si="0"/>
        <v>49.253968253968253</v>
      </c>
      <c r="E15" s="44">
        <v>4347</v>
      </c>
      <c r="F15" s="45">
        <f t="shared" si="1"/>
        <v>-1244</v>
      </c>
      <c r="G15" s="46">
        <f t="shared" si="2"/>
        <v>-28.617437313089489</v>
      </c>
      <c r="H15" s="47">
        <v>137</v>
      </c>
      <c r="I15" s="47">
        <v>366</v>
      </c>
      <c r="J15" s="45">
        <f t="shared" si="3"/>
        <v>-229</v>
      </c>
      <c r="K15" s="46">
        <f t="shared" si="4"/>
        <v>-62.568306010928964</v>
      </c>
      <c r="L15" s="38"/>
      <c r="M15" s="49"/>
    </row>
    <row r="16" spans="1:73" ht="24" customHeight="1" x14ac:dyDescent="0.15">
      <c r="A16" s="50" t="s">
        <v>31</v>
      </c>
      <c r="B16" s="41">
        <v>2380</v>
      </c>
      <c r="C16" s="42">
        <v>1739</v>
      </c>
      <c r="D16" s="43">
        <f t="shared" si="0"/>
        <v>73.067226890756302</v>
      </c>
      <c r="E16" s="44">
        <v>1646</v>
      </c>
      <c r="F16" s="45">
        <f t="shared" si="1"/>
        <v>93</v>
      </c>
      <c r="G16" s="46">
        <f t="shared" si="2"/>
        <v>5.6500607533414335</v>
      </c>
      <c r="H16" s="47">
        <v>161</v>
      </c>
      <c r="I16" s="47">
        <v>144</v>
      </c>
      <c r="J16" s="45">
        <f t="shared" si="3"/>
        <v>17</v>
      </c>
      <c r="K16" s="46">
        <f t="shared" si="4"/>
        <v>11.805555555555555</v>
      </c>
      <c r="L16" s="38"/>
      <c r="M16" s="49"/>
    </row>
    <row r="17" spans="1:13" ht="24" customHeight="1" x14ac:dyDescent="0.15">
      <c r="A17" s="50" t="s">
        <v>32</v>
      </c>
      <c r="B17" s="41">
        <v>315</v>
      </c>
      <c r="C17" s="42">
        <v>277</v>
      </c>
      <c r="D17" s="43">
        <f t="shared" si="0"/>
        <v>87.936507936507937</v>
      </c>
      <c r="E17" s="44">
        <v>217</v>
      </c>
      <c r="F17" s="45">
        <f t="shared" si="1"/>
        <v>60</v>
      </c>
      <c r="G17" s="46">
        <f t="shared" si="2"/>
        <v>27.649769585253459</v>
      </c>
      <c r="H17" s="47">
        <v>0</v>
      </c>
      <c r="I17" s="47">
        <v>0</v>
      </c>
      <c r="J17" s="45">
        <f t="shared" si="3"/>
        <v>0</v>
      </c>
      <c r="K17" s="46"/>
      <c r="L17" s="38"/>
      <c r="M17" s="49"/>
    </row>
    <row r="18" spans="1:13" ht="24" customHeight="1" x14ac:dyDescent="0.15">
      <c r="A18" s="40" t="s">
        <v>33</v>
      </c>
      <c r="B18" s="41">
        <v>6000</v>
      </c>
      <c r="C18" s="42">
        <v>12115</v>
      </c>
      <c r="D18" s="43">
        <f t="shared" si="0"/>
        <v>201.91666666666666</v>
      </c>
      <c r="E18" s="44">
        <v>2268</v>
      </c>
      <c r="F18" s="45">
        <f t="shared" si="1"/>
        <v>9847</v>
      </c>
      <c r="G18" s="46">
        <f t="shared" si="2"/>
        <v>434.17107583774248</v>
      </c>
      <c r="H18" s="47">
        <v>182</v>
      </c>
      <c r="I18" s="47">
        <v>131</v>
      </c>
      <c r="J18" s="45">
        <f t="shared" si="3"/>
        <v>51</v>
      </c>
      <c r="K18" s="46">
        <f t="shared" si="4"/>
        <v>38.931297709923662</v>
      </c>
      <c r="L18" s="38"/>
      <c r="M18" s="49"/>
    </row>
    <row r="19" spans="1:13" ht="24" customHeight="1" x14ac:dyDescent="0.15">
      <c r="A19" s="40" t="s">
        <v>34</v>
      </c>
      <c r="B19" s="41">
        <v>5500</v>
      </c>
      <c r="C19" s="42">
        <v>7283</v>
      </c>
      <c r="D19" s="43">
        <f t="shared" si="0"/>
        <v>132.41818181818181</v>
      </c>
      <c r="E19" s="44">
        <v>5467</v>
      </c>
      <c r="F19" s="45">
        <f t="shared" si="1"/>
        <v>1816</v>
      </c>
      <c r="G19" s="46">
        <f t="shared" si="2"/>
        <v>33.217486738613502</v>
      </c>
      <c r="H19" s="47">
        <v>1136</v>
      </c>
      <c r="I19" s="47">
        <v>295</v>
      </c>
      <c r="J19" s="45">
        <f t="shared" si="3"/>
        <v>841</v>
      </c>
      <c r="K19" s="46">
        <f t="shared" si="4"/>
        <v>285.08474576271186</v>
      </c>
      <c r="L19" s="38"/>
      <c r="M19" s="49"/>
    </row>
    <row r="20" spans="1:13" ht="24" customHeight="1" x14ac:dyDescent="0.15">
      <c r="A20" s="48" t="s">
        <v>35</v>
      </c>
      <c r="B20" s="41">
        <v>15</v>
      </c>
      <c r="C20" s="42"/>
      <c r="D20" s="43">
        <f t="shared" si="0"/>
        <v>0</v>
      </c>
      <c r="E20" s="44">
        <v>15</v>
      </c>
      <c r="F20" s="45">
        <f t="shared" si="1"/>
        <v>-15</v>
      </c>
      <c r="G20" s="46">
        <f t="shared" si="2"/>
        <v>-100</v>
      </c>
      <c r="H20" s="47">
        <v>0</v>
      </c>
      <c r="I20" s="47">
        <v>0</v>
      </c>
      <c r="J20" s="45">
        <f t="shared" si="3"/>
        <v>0</v>
      </c>
      <c r="K20" s="46"/>
      <c r="L20" s="38"/>
      <c r="M20" s="49"/>
    </row>
    <row r="21" spans="1:13" s="39" customFormat="1" ht="24" customHeight="1" x14ac:dyDescent="0.15">
      <c r="A21" s="51" t="s">
        <v>36</v>
      </c>
      <c r="B21" s="52">
        <f>SUM(B22:B29)</f>
        <v>62840</v>
      </c>
      <c r="C21" s="52">
        <f>SUM(C22:C29)</f>
        <v>75110</v>
      </c>
      <c r="D21" s="35">
        <f t="shared" si="0"/>
        <v>119.52577975811585</v>
      </c>
      <c r="E21" s="52">
        <f>E22+E23+E24+E25+E26+E27+E28+E29</f>
        <v>71097</v>
      </c>
      <c r="F21" s="36">
        <f t="shared" si="1"/>
        <v>4013</v>
      </c>
      <c r="G21" s="37">
        <f t="shared" si="2"/>
        <v>5.6444013108851294</v>
      </c>
      <c r="H21" s="52">
        <f>H22+H23+H24+H25+H26+H27+H28+H29</f>
        <v>8153</v>
      </c>
      <c r="I21" s="53">
        <f>I22+I23+I24+I25+I26+I27+I28+I29</f>
        <v>1645</v>
      </c>
      <c r="J21" s="36">
        <f t="shared" si="3"/>
        <v>6508</v>
      </c>
      <c r="K21" s="37">
        <f>J21/I21*100</f>
        <v>395.62310030395139</v>
      </c>
      <c r="L21" s="38"/>
      <c r="M21" s="49"/>
    </row>
    <row r="22" spans="1:13" s="54" customFormat="1" ht="24" customHeight="1" x14ac:dyDescent="0.15">
      <c r="A22" s="40" t="s">
        <v>37</v>
      </c>
      <c r="B22" s="42">
        <v>11610</v>
      </c>
      <c r="C22" s="42">
        <v>4130</v>
      </c>
      <c r="D22" s="43">
        <f t="shared" si="0"/>
        <v>35.572782084409994</v>
      </c>
      <c r="E22" s="44">
        <v>3535</v>
      </c>
      <c r="F22" s="45">
        <f t="shared" si="1"/>
        <v>595</v>
      </c>
      <c r="G22" s="46">
        <f t="shared" si="2"/>
        <v>16.831683168316832</v>
      </c>
      <c r="H22" s="47">
        <v>394</v>
      </c>
      <c r="I22" s="47">
        <v>349</v>
      </c>
      <c r="J22" s="45">
        <f t="shared" si="3"/>
        <v>45</v>
      </c>
      <c r="K22" s="46">
        <f>J22/I22*100</f>
        <v>12.893982808022923</v>
      </c>
      <c r="L22" s="38"/>
      <c r="M22" s="49"/>
    </row>
    <row r="23" spans="1:13" s="54" customFormat="1" ht="24" customHeight="1" x14ac:dyDescent="0.15">
      <c r="A23" s="40" t="s">
        <v>38</v>
      </c>
      <c r="B23" s="42">
        <v>8730</v>
      </c>
      <c r="C23" s="42">
        <v>17390</v>
      </c>
      <c r="D23" s="43">
        <f t="shared" si="0"/>
        <v>199.19816723940437</v>
      </c>
      <c r="E23" s="44">
        <v>7037</v>
      </c>
      <c r="F23" s="45">
        <f t="shared" si="1"/>
        <v>10353</v>
      </c>
      <c r="G23" s="46">
        <f t="shared" si="2"/>
        <v>147.12235327554356</v>
      </c>
      <c r="H23" s="47">
        <v>1347</v>
      </c>
      <c r="I23" s="47">
        <v>59</v>
      </c>
      <c r="J23" s="45">
        <f t="shared" si="3"/>
        <v>1288</v>
      </c>
      <c r="K23" s="46">
        <f t="shared" ref="K23:K27" si="5">J23/I23*100</f>
        <v>2183.0508474576268</v>
      </c>
      <c r="L23" s="38"/>
      <c r="M23" s="49"/>
    </row>
    <row r="24" spans="1:13" s="54" customFormat="1" ht="24" customHeight="1" x14ac:dyDescent="0.15">
      <c r="A24" s="40" t="s">
        <v>39</v>
      </c>
      <c r="B24" s="42">
        <v>13580</v>
      </c>
      <c r="C24" s="42">
        <v>14537</v>
      </c>
      <c r="D24" s="43">
        <f t="shared" si="0"/>
        <v>107.04712812960236</v>
      </c>
      <c r="E24" s="44">
        <v>18767</v>
      </c>
      <c r="F24" s="45">
        <f t="shared" si="1"/>
        <v>-4230</v>
      </c>
      <c r="G24" s="46">
        <f t="shared" si="2"/>
        <v>-22.539564128523473</v>
      </c>
      <c r="H24" s="47">
        <v>1855</v>
      </c>
      <c r="I24" s="47">
        <v>0</v>
      </c>
      <c r="J24" s="45">
        <f t="shared" si="3"/>
        <v>1855</v>
      </c>
      <c r="K24" s="46"/>
      <c r="L24" s="38"/>
      <c r="M24" s="49"/>
    </row>
    <row r="25" spans="1:13" s="54" customFormat="1" ht="24" customHeight="1" x14ac:dyDescent="0.15">
      <c r="A25" s="40" t="s">
        <v>40</v>
      </c>
      <c r="B25" s="55">
        <v>21820</v>
      </c>
      <c r="C25" s="55">
        <v>20876</v>
      </c>
      <c r="D25" s="43">
        <f t="shared" si="0"/>
        <v>95.673693858845098</v>
      </c>
      <c r="E25" s="56">
        <v>9571</v>
      </c>
      <c r="F25" s="45">
        <f t="shared" si="1"/>
        <v>11305</v>
      </c>
      <c r="G25" s="46">
        <f t="shared" si="2"/>
        <v>118.11722912966252</v>
      </c>
      <c r="H25" s="47">
        <v>1150</v>
      </c>
      <c r="I25" s="47">
        <v>17</v>
      </c>
      <c r="J25" s="45">
        <f t="shared" si="3"/>
        <v>1133</v>
      </c>
      <c r="K25" s="46">
        <f t="shared" si="5"/>
        <v>6664.7058823529405</v>
      </c>
      <c r="L25" s="38"/>
      <c r="M25" s="49"/>
    </row>
    <row r="26" spans="1:13" s="54" customFormat="1" ht="24" customHeight="1" x14ac:dyDescent="0.15">
      <c r="A26" s="40" t="s">
        <v>41</v>
      </c>
      <c r="B26" s="55">
        <v>350</v>
      </c>
      <c r="C26" s="55">
        <v>319</v>
      </c>
      <c r="D26" s="43">
        <f t="shared" si="0"/>
        <v>91.142857142857153</v>
      </c>
      <c r="E26" s="56">
        <v>250</v>
      </c>
      <c r="F26" s="45">
        <f t="shared" si="1"/>
        <v>69</v>
      </c>
      <c r="G26" s="46">
        <f t="shared" si="2"/>
        <v>27.6</v>
      </c>
      <c r="H26" s="47">
        <v>0</v>
      </c>
      <c r="I26" s="47">
        <v>0</v>
      </c>
      <c r="J26" s="45">
        <f t="shared" si="3"/>
        <v>0</v>
      </c>
      <c r="K26" s="46"/>
      <c r="L26" s="38"/>
      <c r="M26" s="49"/>
    </row>
    <row r="27" spans="1:13" s="54" customFormat="1" ht="24" customHeight="1" x14ac:dyDescent="0.15">
      <c r="A27" s="40" t="s">
        <v>42</v>
      </c>
      <c r="B27" s="55">
        <v>2000</v>
      </c>
      <c r="C27" s="55">
        <v>13832</v>
      </c>
      <c r="D27" s="43">
        <f t="shared" si="0"/>
        <v>691.6</v>
      </c>
      <c r="E27" s="56">
        <v>26591</v>
      </c>
      <c r="F27" s="45">
        <f t="shared" si="1"/>
        <v>-12759</v>
      </c>
      <c r="G27" s="46">
        <f t="shared" si="2"/>
        <v>-47.982400060170733</v>
      </c>
      <c r="H27" s="47">
        <v>1815</v>
      </c>
      <c r="I27" s="47">
        <v>1220</v>
      </c>
      <c r="J27" s="45">
        <f t="shared" si="3"/>
        <v>595</v>
      </c>
      <c r="K27" s="46">
        <f t="shared" si="5"/>
        <v>48.770491803278688</v>
      </c>
      <c r="L27" s="38"/>
      <c r="M27" s="49"/>
    </row>
    <row r="28" spans="1:13" s="54" customFormat="1" ht="24" customHeight="1" x14ac:dyDescent="0.15">
      <c r="A28" s="40" t="s">
        <v>43</v>
      </c>
      <c r="B28" s="42">
        <v>4750</v>
      </c>
      <c r="C28" s="42">
        <v>4016</v>
      </c>
      <c r="D28" s="43">
        <f t="shared" si="0"/>
        <v>84.547368421052624</v>
      </c>
      <c r="E28" s="44">
        <v>5346</v>
      </c>
      <c r="F28" s="45">
        <f t="shared" si="1"/>
        <v>-1330</v>
      </c>
      <c r="G28" s="46">
        <f t="shared" si="2"/>
        <v>-24.878413767302657</v>
      </c>
      <c r="H28" s="47">
        <v>1592</v>
      </c>
      <c r="I28" s="47">
        <v>0</v>
      </c>
      <c r="J28" s="45">
        <f t="shared" si="3"/>
        <v>1592</v>
      </c>
      <c r="K28" s="46"/>
      <c r="L28" s="38"/>
      <c r="M28" s="49"/>
    </row>
    <row r="29" spans="1:13" s="54" customFormat="1" ht="24" customHeight="1" x14ac:dyDescent="0.15">
      <c r="A29" s="40" t="s">
        <v>44</v>
      </c>
      <c r="B29" s="42">
        <v>0</v>
      </c>
      <c r="C29" s="42">
        <v>10</v>
      </c>
      <c r="D29" s="43"/>
      <c r="E29" s="42"/>
      <c r="F29" s="45">
        <f t="shared" si="1"/>
        <v>10</v>
      </c>
      <c r="G29" s="46"/>
      <c r="H29" s="47">
        <v>0</v>
      </c>
      <c r="I29" s="47">
        <v>0</v>
      </c>
      <c r="J29" s="45">
        <f t="shared" si="3"/>
        <v>0</v>
      </c>
      <c r="K29" s="46"/>
      <c r="L29" s="38"/>
      <c r="M29" s="49"/>
    </row>
    <row r="30" spans="1:13" s="59" customFormat="1" ht="24" customHeight="1" x14ac:dyDescent="0.15">
      <c r="A30" s="57" t="s">
        <v>45</v>
      </c>
      <c r="B30" s="52">
        <f>B6+B21</f>
        <v>125840</v>
      </c>
      <c r="C30" s="52">
        <f>C6+C21</f>
        <v>132575</v>
      </c>
      <c r="D30" s="35">
        <f t="shared" ref="D30:D34" si="6">C30/B30*100</f>
        <v>105.35203432930706</v>
      </c>
      <c r="E30" s="58">
        <f>E6+E21</f>
        <v>114400</v>
      </c>
      <c r="F30" s="36">
        <f t="shared" si="1"/>
        <v>18175</v>
      </c>
      <c r="G30" s="37">
        <f>F30/E30*100</f>
        <v>15.887237762237763</v>
      </c>
      <c r="H30" s="52">
        <f>H6+H21</f>
        <v>14918</v>
      </c>
      <c r="I30" s="53">
        <f>I6+I21</f>
        <v>7646</v>
      </c>
      <c r="J30" s="36">
        <f t="shared" si="3"/>
        <v>7272</v>
      </c>
      <c r="K30" s="37">
        <f t="shared" ref="K30:K33" si="7">J30/I30*100</f>
        <v>95.108553492021969</v>
      </c>
      <c r="L30" s="38"/>
      <c r="M30" s="49"/>
    </row>
    <row r="31" spans="1:13" ht="24" customHeight="1" x14ac:dyDescent="0.15">
      <c r="A31" s="57" t="s">
        <v>46</v>
      </c>
      <c r="B31" s="52">
        <v>202260</v>
      </c>
      <c r="C31" s="52">
        <v>90592</v>
      </c>
      <c r="D31" s="35">
        <f t="shared" si="6"/>
        <v>44.789874419064567</v>
      </c>
      <c r="E31" s="60">
        <v>74482</v>
      </c>
      <c r="F31" s="36">
        <f t="shared" si="1"/>
        <v>16110</v>
      </c>
      <c r="G31" s="37">
        <f>F31/E31*100</f>
        <v>21.629386965978355</v>
      </c>
      <c r="H31" s="61">
        <v>49283</v>
      </c>
      <c r="I31" s="61">
        <v>47422</v>
      </c>
      <c r="J31" s="36">
        <f t="shared" si="3"/>
        <v>1861</v>
      </c>
      <c r="K31" s="37">
        <f t="shared" si="7"/>
        <v>3.9243389144279028</v>
      </c>
      <c r="L31" s="38"/>
      <c r="M31" s="49"/>
    </row>
    <row r="32" spans="1:13" ht="24" customHeight="1" x14ac:dyDescent="0.15">
      <c r="A32" s="62" t="s">
        <v>47</v>
      </c>
      <c r="B32" s="42">
        <v>192000</v>
      </c>
      <c r="C32" s="42">
        <v>85067</v>
      </c>
      <c r="D32" s="43">
        <f t="shared" si="6"/>
        <v>44.305729166666666</v>
      </c>
      <c r="E32" s="44">
        <v>68915</v>
      </c>
      <c r="F32" s="45">
        <f t="shared" si="1"/>
        <v>16152</v>
      </c>
      <c r="G32" s="46">
        <f>F32/E32*100</f>
        <v>23.437568018573604</v>
      </c>
      <c r="H32" s="47">
        <v>49122</v>
      </c>
      <c r="I32" s="47">
        <v>45068</v>
      </c>
      <c r="J32" s="45">
        <f t="shared" si="3"/>
        <v>4054</v>
      </c>
      <c r="K32" s="46">
        <f t="shared" si="7"/>
        <v>8.9952959971598467</v>
      </c>
      <c r="L32" s="38"/>
      <c r="M32" s="49"/>
    </row>
    <row r="33" spans="1:13" s="39" customFormat="1" ht="24" customHeight="1" x14ac:dyDescent="0.15">
      <c r="A33" s="57" t="s">
        <v>48</v>
      </c>
      <c r="B33" s="52">
        <v>1500</v>
      </c>
      <c r="C33" s="52">
        <v>500</v>
      </c>
      <c r="D33" s="43">
        <f t="shared" si="6"/>
        <v>33.333333333333329</v>
      </c>
      <c r="E33" s="60">
        <v>1024</v>
      </c>
      <c r="F33" s="36">
        <f t="shared" si="1"/>
        <v>-524</v>
      </c>
      <c r="G33" s="46">
        <f>F33/E33*100</f>
        <v>-51.171875</v>
      </c>
      <c r="H33" s="61">
        <v>0</v>
      </c>
      <c r="I33" s="61">
        <v>260</v>
      </c>
      <c r="J33" s="36">
        <f t="shared" si="3"/>
        <v>-260</v>
      </c>
      <c r="K33" s="37">
        <f t="shared" si="7"/>
        <v>-100</v>
      </c>
      <c r="L33" s="38"/>
      <c r="M33" s="49"/>
    </row>
    <row r="34" spans="1:13" ht="24" customHeight="1" thickBot="1" x14ac:dyDescent="0.2">
      <c r="A34" s="63" t="s">
        <v>49</v>
      </c>
      <c r="B34" s="64">
        <f>B30+B31+B33</f>
        <v>329600</v>
      </c>
      <c r="C34" s="64">
        <f>C30+C31+C33</f>
        <v>223667</v>
      </c>
      <c r="D34" s="35">
        <f t="shared" si="6"/>
        <v>67.860133495145632</v>
      </c>
      <c r="E34" s="64">
        <f>E30+E31+E33</f>
        <v>189906</v>
      </c>
      <c r="F34" s="65">
        <f t="shared" si="1"/>
        <v>33761</v>
      </c>
      <c r="G34" s="66">
        <f>F34/E34*100</f>
        <v>17.7777426726907</v>
      </c>
      <c r="H34" s="64">
        <f>H30+H31+H33</f>
        <v>64201</v>
      </c>
      <c r="I34" s="64">
        <f>I30+I31+I33</f>
        <v>55328</v>
      </c>
      <c r="J34" s="67">
        <f t="shared" si="3"/>
        <v>8873</v>
      </c>
      <c r="K34" s="66">
        <f>J34/I34*100</f>
        <v>16.037087912087912</v>
      </c>
      <c r="L34" s="68"/>
      <c r="M34" s="49"/>
    </row>
    <row r="35" spans="1:13" x14ac:dyDescent="0.15">
      <c r="A35" s="69"/>
      <c r="B35" s="70"/>
      <c r="C35" s="70"/>
      <c r="D35" s="70"/>
      <c r="E35" s="70"/>
      <c r="L35" s="3" t="s">
        <v>50</v>
      </c>
    </row>
    <row r="36" spans="1:13" s="73" customFormat="1" ht="13.5" x14ac:dyDescent="0.15"/>
    <row r="37" spans="1:13" s="74" customFormat="1" x14ac:dyDescent="0.15">
      <c r="M37" s="73"/>
    </row>
    <row r="38" spans="1:13" s="74" customFormat="1" x14ac:dyDescent="0.15">
      <c r="M38" s="73"/>
    </row>
    <row r="39" spans="1:13" s="74" customFormat="1" ht="18" customHeight="1" x14ac:dyDescent="0.15">
      <c r="M39" s="73"/>
    </row>
    <row r="40" spans="1:13" s="74" customFormat="1" x14ac:dyDescent="0.15">
      <c r="M40" s="73"/>
    </row>
    <row r="41" spans="1:13" s="74" customFormat="1" x14ac:dyDescent="0.15">
      <c r="M41" s="73"/>
    </row>
    <row r="42" spans="1:13" s="74" customFormat="1" x14ac:dyDescent="0.15">
      <c r="M42" s="73"/>
    </row>
    <row r="43" spans="1:13" s="74" customFormat="1" x14ac:dyDescent="0.15">
      <c r="M43" s="73"/>
    </row>
    <row r="44" spans="1:13" s="74" customFormat="1" x14ac:dyDescent="0.15">
      <c r="C44" s="75"/>
      <c r="M44" s="73"/>
    </row>
    <row r="45" spans="1:13" s="74" customFormat="1" x14ac:dyDescent="0.15">
      <c r="M45" s="73"/>
    </row>
    <row r="46" spans="1:13" s="74" customFormat="1" x14ac:dyDescent="0.15">
      <c r="M46" s="73"/>
    </row>
    <row r="47" spans="1:13" s="74" customFormat="1" x14ac:dyDescent="0.15">
      <c r="M47" s="73"/>
    </row>
    <row r="48" spans="1:13" s="74" customFormat="1" x14ac:dyDescent="0.15">
      <c r="M48" s="73"/>
    </row>
    <row r="49" spans="13:13" s="74" customFormat="1" x14ac:dyDescent="0.15">
      <c r="M49" s="73"/>
    </row>
    <row r="50" spans="13:13" s="74" customFormat="1" x14ac:dyDescent="0.15">
      <c r="M50" s="73"/>
    </row>
    <row r="51" spans="13:13" s="74" customFormat="1" x14ac:dyDescent="0.15">
      <c r="M51" s="73"/>
    </row>
    <row r="52" spans="13:13" s="74" customFormat="1" x14ac:dyDescent="0.15">
      <c r="M52" s="73"/>
    </row>
    <row r="53" spans="13:13" s="74" customFormat="1" x14ac:dyDescent="0.15">
      <c r="M53" s="73"/>
    </row>
    <row r="54" spans="13:13" s="74" customFormat="1" x14ac:dyDescent="0.15">
      <c r="M54" s="73"/>
    </row>
    <row r="55" spans="13:13" s="74" customFormat="1" x14ac:dyDescent="0.15">
      <c r="M55" s="73"/>
    </row>
    <row r="56" spans="13:13" s="74" customFormat="1" x14ac:dyDescent="0.15">
      <c r="M56" s="73"/>
    </row>
    <row r="57" spans="13:13" s="74" customFormat="1" x14ac:dyDescent="0.15">
      <c r="M57" s="73"/>
    </row>
    <row r="58" spans="13:13" s="74" customFormat="1" x14ac:dyDescent="0.15">
      <c r="M58" s="73"/>
    </row>
    <row r="59" spans="13:13" s="74" customFormat="1" x14ac:dyDescent="0.15">
      <c r="M59" s="73"/>
    </row>
    <row r="60" spans="13:13" s="74" customFormat="1" x14ac:dyDescent="0.15">
      <c r="M60" s="73"/>
    </row>
    <row r="61" spans="13:13" s="74" customFormat="1" x14ac:dyDescent="0.15">
      <c r="M61" s="73"/>
    </row>
    <row r="62" spans="13:13" s="74" customFormat="1" x14ac:dyDescent="0.15">
      <c r="M62" s="73"/>
    </row>
    <row r="63" spans="13:13" s="74" customFormat="1" x14ac:dyDescent="0.15">
      <c r="M63" s="73"/>
    </row>
    <row r="64" spans="13:13" s="74" customFormat="1" x14ac:dyDescent="0.15">
      <c r="M64" s="73"/>
    </row>
    <row r="65" spans="13:13" s="74" customFormat="1" x14ac:dyDescent="0.15">
      <c r="M65" s="73"/>
    </row>
    <row r="66" spans="13:13" s="74" customFormat="1" x14ac:dyDescent="0.15">
      <c r="M66" s="73"/>
    </row>
  </sheetData>
  <mergeCells count="2">
    <mergeCell ref="A1:L1"/>
    <mergeCell ref="A35:E35"/>
  </mergeCells>
  <phoneticPr fontId="3" type="noConversion"/>
  <printOptions horizontalCentered="1" verticalCentered="1"/>
  <pageMargins left="0.118110236220472" right="0.15748031496063" top="0.196850393700787" bottom="0.39370078740157499" header="0.31496062992126" footer="0.31496062992126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2023年12月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123</cp:lastModifiedBy>
  <dcterms:created xsi:type="dcterms:W3CDTF">2023-05-12T11:15:00Z</dcterms:created>
  <dcterms:modified xsi:type="dcterms:W3CDTF">2024-01-10T07:33:07Z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2052-0.0.0.0</vt:lpwstr>
  </property>
</Properties>
</file>