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2月份" sheetId="4" r:id="rId1"/>
  </sheets>
  <calcPr calcId="144525"/>
</workbook>
</file>

<file path=xl/sharedStrings.xml><?xml version="1.0" encoding="utf-8"?>
<sst xmlns="http://schemas.openxmlformats.org/spreadsheetml/2006/main" count="66" uniqueCount="53">
  <si>
    <t xml:space="preserve"> 陆 丰 市 2023 年 12月 财 政 预 算 支 出 完 成 情 况 表</t>
  </si>
  <si>
    <t xml:space="preserve"> 单位：万元</t>
  </si>
  <si>
    <t>年 初</t>
  </si>
  <si>
    <t>年度预算计划</t>
  </si>
  <si>
    <t>累计</t>
  </si>
  <si>
    <t>占年</t>
  </si>
  <si>
    <t>上年</t>
  </si>
  <si>
    <t>比上年</t>
  </si>
  <si>
    <t>本月</t>
  </si>
  <si>
    <t>支  出 项  目</t>
  </si>
  <si>
    <t>预 算</t>
  </si>
  <si>
    <t>完成</t>
  </si>
  <si>
    <t>预算</t>
  </si>
  <si>
    <t>同期</t>
  </si>
  <si>
    <t>同期增</t>
  </si>
  <si>
    <t>同月</t>
  </si>
  <si>
    <t>同月增</t>
  </si>
  <si>
    <t>备    注</t>
  </si>
  <si>
    <t>数</t>
  </si>
  <si>
    <t>上年结转</t>
  </si>
  <si>
    <t>上级补助</t>
  </si>
  <si>
    <t>本级安排</t>
  </si>
  <si>
    <t>%</t>
  </si>
  <si>
    <t>减额</t>
  </si>
  <si>
    <t>(减)%</t>
  </si>
  <si>
    <t>201、一般公共服务支出</t>
  </si>
  <si>
    <t>203、国防支出</t>
  </si>
  <si>
    <t>204、公共安全支出</t>
  </si>
  <si>
    <t>205、教育支出</t>
  </si>
  <si>
    <t>206、科学技术支出</t>
  </si>
  <si>
    <t>207、文化体育与传媒支出</t>
  </si>
  <si>
    <t>208、社会保障和就业支出</t>
  </si>
  <si>
    <t>210、卫生健康支出</t>
  </si>
  <si>
    <t>211、节能环保支出</t>
  </si>
  <si>
    <t>212、城乡社区支出</t>
  </si>
  <si>
    <t>213、农林水支出</t>
  </si>
  <si>
    <t>214、交通运输支出</t>
  </si>
  <si>
    <t>215、资源勘探工业信息等支出</t>
  </si>
  <si>
    <t>216、商业服务业等支出</t>
  </si>
  <si>
    <t>217、金融支出</t>
  </si>
  <si>
    <t>220、自然资源海洋气象等支出</t>
  </si>
  <si>
    <t>221、住房保障支出</t>
  </si>
  <si>
    <t>222、粮油物资储备支出</t>
  </si>
  <si>
    <t>224、灾害防治及应急管理支出</t>
  </si>
  <si>
    <t>232、债务付息支出</t>
  </si>
  <si>
    <t>233、债务发行费用支出</t>
  </si>
  <si>
    <t>227、预备费</t>
  </si>
  <si>
    <t>229、其他支出</t>
  </si>
  <si>
    <t>一、一般公共预算支出合计</t>
  </si>
  <si>
    <t>二、政府性基金预算支出</t>
  </si>
  <si>
    <t>三、国有资本经营支出</t>
  </si>
  <si>
    <t>四、债务还本支出</t>
  </si>
  <si>
    <t>支出合计</t>
  </si>
</sst>
</file>

<file path=xl/styles.xml><?xml version="1.0" encoding="utf-8"?>
<styleSheet xmlns="http://schemas.openxmlformats.org/spreadsheetml/2006/main" xmlns:xr9="http://schemas.microsoft.com/office/spreadsheetml/2016/revision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);[Red]\(#,##0\)"/>
    <numFmt numFmtId="177" formatCode="0.00_);[Red]\(0.00\)"/>
    <numFmt numFmtId="178" formatCode="#,##0_ "/>
    <numFmt numFmtId="179" formatCode="0.0_ "/>
    <numFmt numFmtId="180" formatCode="#,##0.00_ "/>
    <numFmt numFmtId="181" formatCode="#,##0.0_);[Red]\(#,##0.0\)"/>
    <numFmt numFmtId="182" formatCode="0_);[Red]\(0\)"/>
  </numFmts>
  <fonts count="27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20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26" applyNumberFormat="0" applyAlignment="0" applyProtection="0">
      <alignment vertical="center"/>
    </xf>
    <xf numFmtId="0" fontId="17" fillId="4" borderId="27" applyNumberFormat="0" applyAlignment="0" applyProtection="0">
      <alignment vertical="center"/>
    </xf>
    <xf numFmtId="0" fontId="18" fillId="4" borderId="26" applyNumberFormat="0" applyAlignment="0" applyProtection="0">
      <alignment vertical="center"/>
    </xf>
    <xf numFmtId="0" fontId="19" fillId="5" borderId="28" applyNumberFormat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21" fillId="0" borderId="3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176" fontId="2" fillId="0" borderId="0" xfId="0" applyNumberFormat="1" applyFont="1" applyFill="1" applyBorder="1" applyAlignment="1"/>
    <xf numFmtId="43" fontId="2" fillId="0" borderId="0" xfId="1" applyFont="1" applyFill="1" applyBorder="1"/>
    <xf numFmtId="0" fontId="2" fillId="0" borderId="0" xfId="0" applyFont="1" applyFill="1" applyBorder="1" applyAlignment="1"/>
    <xf numFmtId="177" fontId="2" fillId="0" borderId="0" xfId="0" applyNumberFormat="1" applyFont="1" applyFill="1" applyBorder="1" applyAlignment="1"/>
    <xf numFmtId="178" fontId="2" fillId="0" borderId="0" xfId="0" applyNumberFormat="1" applyFont="1" applyFill="1" applyBorder="1" applyAlignment="1"/>
    <xf numFmtId="179" fontId="2" fillId="0" borderId="0" xfId="0" applyNumberFormat="1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31" fontId="2" fillId="0" borderId="0" xfId="0" applyNumberFormat="1" applyFont="1" applyFill="1" applyBorder="1" applyAlignment="1">
      <alignment horizontal="left"/>
    </xf>
    <xf numFmtId="177" fontId="2" fillId="0" borderId="0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177" fontId="2" fillId="0" borderId="2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178" fontId="2" fillId="0" borderId="2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177" fontId="2" fillId="0" borderId="5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178" fontId="2" fillId="0" borderId="5" xfId="0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177" fontId="2" fillId="0" borderId="8" xfId="0" applyNumberFormat="1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176" fontId="4" fillId="0" borderId="6" xfId="0" applyNumberFormat="1" applyFont="1" applyFill="1" applyBorder="1" applyAlignment="1">
      <alignment horizontal="center"/>
    </xf>
    <xf numFmtId="176" fontId="2" fillId="0" borderId="8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178" fontId="2" fillId="0" borderId="8" xfId="0" applyNumberFormat="1" applyFont="1" applyFill="1" applyBorder="1" applyAlignment="1">
      <alignment horizontal="center"/>
    </xf>
    <xf numFmtId="0" fontId="2" fillId="0" borderId="9" xfId="0" applyFont="1" applyFill="1" applyBorder="1" applyAlignment="1"/>
    <xf numFmtId="176" fontId="2" fillId="0" borderId="8" xfId="0" applyNumberFormat="1" applyFont="1" applyFill="1" applyBorder="1" applyAlignment="1"/>
    <xf numFmtId="180" fontId="2" fillId="0" borderId="10" xfId="0" applyNumberFormat="1" applyFont="1" applyFill="1" applyBorder="1" applyAlignment="1"/>
    <xf numFmtId="176" fontId="2" fillId="0" borderId="10" xfId="0" applyNumberFormat="1" applyFont="1" applyFill="1" applyBorder="1" applyAlignment="1"/>
    <xf numFmtId="181" fontId="2" fillId="0" borderId="10" xfId="0" applyNumberFormat="1" applyFont="1" applyFill="1" applyBorder="1" applyAlignment="1"/>
    <xf numFmtId="0" fontId="2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right"/>
    </xf>
    <xf numFmtId="180" fontId="2" fillId="0" borderId="10" xfId="0" applyNumberFormat="1" applyFont="1" applyFill="1" applyBorder="1" applyAlignment="1">
      <alignment horizontal="right"/>
    </xf>
    <xf numFmtId="176" fontId="2" fillId="0" borderId="10" xfId="0" applyNumberFormat="1" applyFont="1" applyFill="1" applyBorder="1" applyAlignment="1">
      <alignment horizontal="right"/>
    </xf>
    <xf numFmtId="0" fontId="2" fillId="0" borderId="9" xfId="0" applyFont="1" applyFill="1" applyBorder="1" applyAlignment="1"/>
    <xf numFmtId="0" fontId="2" fillId="0" borderId="10" xfId="0" applyFont="1" applyFill="1" applyBorder="1" applyAlignment="1"/>
    <xf numFmtId="0" fontId="1" fillId="0" borderId="9" xfId="0" applyFont="1" applyFill="1" applyBorder="1" applyAlignment="1">
      <alignment horizontal="left"/>
    </xf>
    <xf numFmtId="176" fontId="1" fillId="0" borderId="8" xfId="0" applyNumberFormat="1" applyFont="1" applyFill="1" applyBorder="1" applyAlignment="1"/>
    <xf numFmtId="178" fontId="1" fillId="0" borderId="10" xfId="0" applyNumberFormat="1" applyFont="1" applyFill="1" applyBorder="1" applyAlignment="1"/>
    <xf numFmtId="176" fontId="1" fillId="0" borderId="10" xfId="0" applyNumberFormat="1" applyFont="1" applyFill="1" applyBorder="1" applyAlignment="1"/>
    <xf numFmtId="181" fontId="1" fillId="0" borderId="10" xfId="0" applyNumberFormat="1" applyFont="1" applyFill="1" applyBorder="1" applyAlignment="1"/>
    <xf numFmtId="0" fontId="1" fillId="0" borderId="9" xfId="0" applyFont="1" applyFill="1" applyBorder="1" applyAlignment="1"/>
    <xf numFmtId="0" fontId="1" fillId="0" borderId="11" xfId="0" applyFont="1" applyFill="1" applyBorder="1" applyAlignment="1"/>
    <xf numFmtId="0" fontId="2" fillId="0" borderId="12" xfId="0" applyFont="1" applyFill="1" applyBorder="1" applyAlignment="1"/>
    <xf numFmtId="176" fontId="2" fillId="0" borderId="12" xfId="0" applyNumberFormat="1" applyFont="1" applyFill="1" applyBorder="1" applyAlignment="1"/>
    <xf numFmtId="176" fontId="1" fillId="0" borderId="12" xfId="0" applyNumberFormat="1" applyFont="1" applyFill="1" applyBorder="1" applyAlignment="1"/>
    <xf numFmtId="0" fontId="1" fillId="0" borderId="13" xfId="0" applyFont="1" applyFill="1" applyBorder="1" applyAlignment="1">
      <alignment horizontal="center"/>
    </xf>
    <xf numFmtId="176" fontId="1" fillId="0" borderId="14" xfId="0" applyNumberFormat="1" applyFont="1" applyFill="1" applyBorder="1" applyAlignment="1"/>
    <xf numFmtId="176" fontId="1" fillId="0" borderId="15" xfId="0" applyNumberFormat="1" applyFont="1" applyFill="1" applyBorder="1" applyAlignment="1"/>
    <xf numFmtId="178" fontId="1" fillId="0" borderId="15" xfId="0" applyNumberFormat="1" applyFont="1" applyFill="1" applyBorder="1" applyAlignment="1"/>
    <xf numFmtId="0" fontId="2" fillId="0" borderId="16" xfId="0" applyFont="1" applyFill="1" applyBorder="1" applyAlignment="1"/>
    <xf numFmtId="0" fontId="1" fillId="0" borderId="0" xfId="0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/>
    <xf numFmtId="180" fontId="2" fillId="0" borderId="0" xfId="1" applyNumberFormat="1" applyFont="1" applyFill="1" applyBorder="1"/>
    <xf numFmtId="179" fontId="5" fillId="0" borderId="0" xfId="0" applyNumberFormat="1" applyFont="1" applyFill="1" applyBorder="1" applyAlignment="1"/>
    <xf numFmtId="179" fontId="2" fillId="0" borderId="2" xfId="0" applyNumberFormat="1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179" fontId="2" fillId="0" borderId="5" xfId="0" applyNumberFormat="1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179" fontId="2" fillId="0" borderId="8" xfId="0" applyNumberFormat="1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178" fontId="2" fillId="0" borderId="10" xfId="0" applyNumberFormat="1" applyFont="1" applyFill="1" applyBorder="1" applyAlignment="1"/>
    <xf numFmtId="179" fontId="2" fillId="0" borderId="10" xfId="0" applyNumberFormat="1" applyFont="1" applyFill="1" applyBorder="1" applyAlignment="1"/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/>
    </xf>
    <xf numFmtId="178" fontId="2" fillId="0" borderId="10" xfId="0" applyNumberFormat="1" applyFont="1" applyFill="1" applyBorder="1" applyAlignment="1">
      <alignment horizontal="right"/>
    </xf>
    <xf numFmtId="0" fontId="6" fillId="0" borderId="21" xfId="0" applyFont="1" applyFill="1" applyBorder="1" applyAlignment="1">
      <alignment horizontal="center" vertical="center" wrapText="1"/>
    </xf>
    <xf numFmtId="179" fontId="1" fillId="0" borderId="10" xfId="0" applyNumberFormat="1" applyFont="1" applyFill="1" applyBorder="1" applyAlignment="1"/>
    <xf numFmtId="0" fontId="7" fillId="0" borderId="21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179" fontId="1" fillId="0" borderId="15" xfId="0" applyNumberFormat="1" applyFont="1" applyFill="1" applyBorder="1" applyAlignment="1"/>
    <xf numFmtId="182" fontId="1" fillId="0" borderId="22" xfId="0" applyNumberFormat="1" applyFont="1" applyFill="1" applyBorder="1" applyAlignment="1">
      <alignment horizontal="center" vertical="center"/>
    </xf>
    <xf numFmtId="179" fontId="2" fillId="0" borderId="0" xfId="0" applyNumberFormat="1" applyFont="1" applyFill="1" applyBorder="1" applyAlignment="1"/>
    <xf numFmtId="178" fontId="2" fillId="0" borderId="0" xfId="0" applyNumberFormat="1" applyFont="1" applyFill="1" applyBorder="1" applyAlignment="1"/>
    <xf numFmtId="176" fontId="1" fillId="0" borderId="0" xfId="0" applyNumberFormat="1" applyFont="1" applyFill="1" applyBorder="1" applyAlignment="1"/>
    <xf numFmtId="179" fontId="2" fillId="0" borderId="0" xfId="0" applyNumberFormat="1" applyFont="1" applyFill="1" applyBorder="1" applyAlignment="1">
      <alignment horizontal="righ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76"/>
  <sheetViews>
    <sheetView tabSelected="1" zoomScaleSheetLayoutView="60" workbookViewId="0">
      <pane xSplit="1" ySplit="5" topLeftCell="B6" activePane="bottomRight" state="frozen"/>
      <selection/>
      <selection pane="topRight"/>
      <selection pane="bottomLeft"/>
      <selection pane="bottomRight" activeCell="H6" sqref="H6"/>
    </sheetView>
  </sheetViews>
  <sheetFormatPr defaultColWidth="9" defaultRowHeight="14.25"/>
  <cols>
    <col min="1" max="1" width="31.125" style="5" customWidth="1"/>
    <col min="2" max="2" width="12.5" style="6" customWidth="1"/>
    <col min="3" max="3" width="11.625" style="5" hidden="1" customWidth="1"/>
    <col min="4" max="4" width="12.125" style="5" hidden="1" customWidth="1"/>
    <col min="5" max="5" width="12.375" style="3" hidden="1" customWidth="1"/>
    <col min="6" max="6" width="14" style="3" customWidth="1"/>
    <col min="7" max="7" width="14.625" style="3" customWidth="1"/>
    <col min="8" max="9" width="14" style="7" customWidth="1"/>
    <col min="10" max="10" width="14" style="8" customWidth="1"/>
    <col min="11" max="13" width="14" style="7" customWidth="1"/>
    <col min="14" max="14" width="15.875" style="8" customWidth="1"/>
    <col min="15" max="15" width="29.875" style="5" customWidth="1"/>
    <col min="16" max="16384" width="9" style="5"/>
  </cols>
  <sheetData>
    <row r="1" ht="31.5" customHeight="1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19.5" spans="1:15">
      <c r="A2" s="10">
        <v>45291</v>
      </c>
      <c r="B2" s="11"/>
      <c r="N2" s="60"/>
      <c r="O2" s="37" t="s">
        <v>1</v>
      </c>
    </row>
    <row r="3" ht="17.1" customHeight="1" spans="1:15">
      <c r="A3" s="12"/>
      <c r="B3" s="13" t="s">
        <v>2</v>
      </c>
      <c r="C3" s="14" t="s">
        <v>3</v>
      </c>
      <c r="D3" s="14"/>
      <c r="E3" s="14"/>
      <c r="F3" s="15" t="s">
        <v>4</v>
      </c>
      <c r="G3" s="16" t="s">
        <v>5</v>
      </c>
      <c r="H3" s="17" t="s">
        <v>6</v>
      </c>
      <c r="I3" s="17" t="s">
        <v>7</v>
      </c>
      <c r="J3" s="61" t="s">
        <v>7</v>
      </c>
      <c r="K3" s="17" t="s">
        <v>8</v>
      </c>
      <c r="L3" s="17" t="s">
        <v>6</v>
      </c>
      <c r="M3" s="17" t="s">
        <v>7</v>
      </c>
      <c r="N3" s="61" t="s">
        <v>7</v>
      </c>
      <c r="O3" s="62"/>
    </row>
    <row r="4" ht="17.1" customHeight="1" spans="1:15">
      <c r="A4" s="18" t="s">
        <v>9</v>
      </c>
      <c r="B4" s="19" t="s">
        <v>10</v>
      </c>
      <c r="C4" s="20"/>
      <c r="D4" s="20"/>
      <c r="E4" s="20"/>
      <c r="F4" s="21" t="s">
        <v>11</v>
      </c>
      <c r="G4" s="22" t="s">
        <v>12</v>
      </c>
      <c r="H4" s="23" t="s">
        <v>13</v>
      </c>
      <c r="I4" s="23" t="s">
        <v>14</v>
      </c>
      <c r="J4" s="63" t="s">
        <v>14</v>
      </c>
      <c r="K4" s="23" t="s">
        <v>11</v>
      </c>
      <c r="L4" s="23" t="s">
        <v>15</v>
      </c>
      <c r="M4" s="23" t="s">
        <v>16</v>
      </c>
      <c r="N4" s="63" t="s">
        <v>16</v>
      </c>
      <c r="O4" s="64" t="s">
        <v>17</v>
      </c>
    </row>
    <row r="5" ht="17.1" customHeight="1" spans="1:15">
      <c r="A5" s="24"/>
      <c r="B5" s="25" t="s">
        <v>18</v>
      </c>
      <c r="C5" s="26" t="s">
        <v>19</v>
      </c>
      <c r="D5" s="26" t="s">
        <v>20</v>
      </c>
      <c r="E5" s="27" t="s">
        <v>21</v>
      </c>
      <c r="F5" s="28" t="s">
        <v>18</v>
      </c>
      <c r="G5" s="29" t="s">
        <v>22</v>
      </c>
      <c r="H5" s="30" t="s">
        <v>11</v>
      </c>
      <c r="I5" s="30" t="s">
        <v>23</v>
      </c>
      <c r="J5" s="65" t="s">
        <v>24</v>
      </c>
      <c r="K5" s="30" t="s">
        <v>18</v>
      </c>
      <c r="L5" s="30" t="s">
        <v>11</v>
      </c>
      <c r="M5" s="30" t="s">
        <v>23</v>
      </c>
      <c r="N5" s="65" t="s">
        <v>24</v>
      </c>
      <c r="O5" s="66"/>
    </row>
    <row r="6" ht="23.25" customHeight="1" spans="1:17">
      <c r="A6" s="31" t="s">
        <v>25</v>
      </c>
      <c r="B6" s="32">
        <f t="shared" ref="B6:B19" si="0">C6+D6+E6</f>
        <v>69094</v>
      </c>
      <c r="C6" s="33"/>
      <c r="D6" s="33"/>
      <c r="E6" s="32">
        <v>69094</v>
      </c>
      <c r="F6" s="34">
        <v>59218</v>
      </c>
      <c r="G6" s="35">
        <f t="shared" ref="G6:G19" si="1">F6/B6*100</f>
        <v>85.7064289229166</v>
      </c>
      <c r="H6" s="34">
        <v>56905</v>
      </c>
      <c r="I6" s="67">
        <f t="shared" ref="I6:I26" si="2">F6-H6</f>
        <v>2313</v>
      </c>
      <c r="J6" s="68">
        <f t="shared" ref="J6:J26" si="3">I6/H6*100</f>
        <v>4.06466918548458</v>
      </c>
      <c r="K6" s="67">
        <v>-11249</v>
      </c>
      <c r="L6" s="67">
        <v>-5344</v>
      </c>
      <c r="M6" s="67">
        <f t="shared" ref="M6:M33" si="4">K6-L6</f>
        <v>-5905</v>
      </c>
      <c r="N6" s="68">
        <f t="shared" ref="N6:N19" si="5">M6/L6*100</f>
        <v>110.497754491018</v>
      </c>
      <c r="O6" s="69"/>
      <c r="P6" s="3"/>
      <c r="Q6" s="4"/>
    </row>
    <row r="7" ht="23.25" customHeight="1" spans="1:17">
      <c r="A7" s="31" t="s">
        <v>26</v>
      </c>
      <c r="B7" s="32"/>
      <c r="C7" s="33"/>
      <c r="D7" s="33"/>
      <c r="E7" s="32"/>
      <c r="F7" s="34">
        <v>87</v>
      </c>
      <c r="G7" s="35"/>
      <c r="H7" s="34">
        <v>248</v>
      </c>
      <c r="I7" s="67">
        <f t="shared" si="2"/>
        <v>-161</v>
      </c>
      <c r="J7" s="68">
        <f t="shared" si="3"/>
        <v>-64.9193548387097</v>
      </c>
      <c r="K7" s="67">
        <v>77</v>
      </c>
      <c r="L7" s="67">
        <v>116</v>
      </c>
      <c r="M7" s="67">
        <f t="shared" si="4"/>
        <v>-39</v>
      </c>
      <c r="N7" s="68"/>
      <c r="O7" s="70"/>
      <c r="P7" s="3"/>
      <c r="Q7" s="4"/>
    </row>
    <row r="8" ht="23.25" customHeight="1" spans="1:17">
      <c r="A8" s="31" t="s">
        <v>27</v>
      </c>
      <c r="B8" s="32">
        <f t="shared" si="0"/>
        <v>57703</v>
      </c>
      <c r="C8" s="33"/>
      <c r="D8" s="33"/>
      <c r="E8" s="32">
        <v>57703</v>
      </c>
      <c r="F8" s="34">
        <v>40894</v>
      </c>
      <c r="G8" s="35">
        <f t="shared" si="1"/>
        <v>70.8697987972896</v>
      </c>
      <c r="H8" s="34">
        <v>44905</v>
      </c>
      <c r="I8" s="67">
        <f t="shared" si="2"/>
        <v>-4011</v>
      </c>
      <c r="J8" s="68">
        <f t="shared" si="3"/>
        <v>-8.93219017926734</v>
      </c>
      <c r="K8" s="67">
        <v>-10944</v>
      </c>
      <c r="L8" s="67">
        <v>9156</v>
      </c>
      <c r="M8" s="67">
        <f t="shared" si="4"/>
        <v>-20100</v>
      </c>
      <c r="N8" s="68">
        <f t="shared" si="5"/>
        <v>-219.528178243775</v>
      </c>
      <c r="O8" s="70"/>
      <c r="P8" s="3"/>
      <c r="Q8" s="4"/>
    </row>
    <row r="9" ht="23.25" customHeight="1" spans="1:17">
      <c r="A9" s="31" t="s">
        <v>28</v>
      </c>
      <c r="B9" s="32">
        <f t="shared" si="0"/>
        <v>223608</v>
      </c>
      <c r="C9" s="33"/>
      <c r="D9" s="33"/>
      <c r="E9" s="32">
        <v>223608</v>
      </c>
      <c r="F9" s="34">
        <v>224034</v>
      </c>
      <c r="G9" s="35">
        <f t="shared" si="1"/>
        <v>100.190511967371</v>
      </c>
      <c r="H9" s="34">
        <v>223940</v>
      </c>
      <c r="I9" s="67">
        <f t="shared" si="2"/>
        <v>94</v>
      </c>
      <c r="J9" s="68">
        <f t="shared" si="3"/>
        <v>0.0419755291595963</v>
      </c>
      <c r="K9" s="67">
        <v>54704</v>
      </c>
      <c r="L9" s="67">
        <v>51597</v>
      </c>
      <c r="M9" s="67">
        <f t="shared" si="4"/>
        <v>3107</v>
      </c>
      <c r="N9" s="68">
        <f t="shared" si="5"/>
        <v>6.02166792642983</v>
      </c>
      <c r="O9" s="71"/>
      <c r="P9" s="3"/>
      <c r="Q9" s="4"/>
    </row>
    <row r="10" ht="23.25" customHeight="1" spans="1:17">
      <c r="A10" s="31" t="s">
        <v>29</v>
      </c>
      <c r="B10" s="32">
        <f t="shared" si="0"/>
        <v>1988</v>
      </c>
      <c r="C10" s="33"/>
      <c r="D10" s="33"/>
      <c r="E10" s="32">
        <v>1988</v>
      </c>
      <c r="F10" s="34">
        <v>4140</v>
      </c>
      <c r="G10" s="35">
        <f t="shared" si="1"/>
        <v>208.249496981891</v>
      </c>
      <c r="H10" s="34">
        <v>11472</v>
      </c>
      <c r="I10" s="67">
        <f t="shared" si="2"/>
        <v>-7332</v>
      </c>
      <c r="J10" s="68">
        <f t="shared" si="3"/>
        <v>-63.9121338912134</v>
      </c>
      <c r="K10" s="67">
        <v>3328</v>
      </c>
      <c r="L10" s="67">
        <v>1359</v>
      </c>
      <c r="M10" s="67">
        <f t="shared" si="4"/>
        <v>1969</v>
      </c>
      <c r="N10" s="68">
        <f t="shared" si="5"/>
        <v>144.885945548197</v>
      </c>
      <c r="O10" s="71"/>
      <c r="P10" s="3"/>
      <c r="Q10" s="4"/>
    </row>
    <row r="11" ht="23.25" customHeight="1" spans="1:17">
      <c r="A11" s="31" t="s">
        <v>30</v>
      </c>
      <c r="B11" s="32">
        <f t="shared" si="0"/>
        <v>14845</v>
      </c>
      <c r="C11" s="33"/>
      <c r="D11" s="33"/>
      <c r="E11" s="32">
        <v>14845</v>
      </c>
      <c r="F11" s="34">
        <v>5772</v>
      </c>
      <c r="G11" s="35">
        <f t="shared" si="1"/>
        <v>38.8817783765578</v>
      </c>
      <c r="H11" s="34">
        <v>31969</v>
      </c>
      <c r="I11" s="67">
        <f t="shared" si="2"/>
        <v>-26197</v>
      </c>
      <c r="J11" s="68">
        <f t="shared" si="3"/>
        <v>-81.9450092276893</v>
      </c>
      <c r="K11" s="67">
        <v>1372</v>
      </c>
      <c r="L11" s="67">
        <v>24727</v>
      </c>
      <c r="M11" s="67">
        <f t="shared" si="4"/>
        <v>-23355</v>
      </c>
      <c r="N11" s="68">
        <f t="shared" si="5"/>
        <v>-94.4514093905448</v>
      </c>
      <c r="O11" s="70"/>
      <c r="P11" s="3"/>
      <c r="Q11" s="4"/>
    </row>
    <row r="12" ht="23.25" customHeight="1" spans="1:17">
      <c r="A12" s="31" t="s">
        <v>31</v>
      </c>
      <c r="B12" s="32">
        <f t="shared" si="0"/>
        <v>182612</v>
      </c>
      <c r="C12" s="33"/>
      <c r="D12" s="33"/>
      <c r="E12" s="32">
        <v>182612</v>
      </c>
      <c r="F12" s="34">
        <v>174519</v>
      </c>
      <c r="G12" s="35">
        <f t="shared" si="1"/>
        <v>95.568199242109</v>
      </c>
      <c r="H12" s="34">
        <v>174918</v>
      </c>
      <c r="I12" s="67">
        <f t="shared" si="2"/>
        <v>-399</v>
      </c>
      <c r="J12" s="68">
        <f t="shared" si="3"/>
        <v>-0.228106884368676</v>
      </c>
      <c r="K12" s="67">
        <v>30978</v>
      </c>
      <c r="L12" s="67">
        <v>36322</v>
      </c>
      <c r="M12" s="67">
        <f t="shared" si="4"/>
        <v>-5344</v>
      </c>
      <c r="N12" s="68">
        <f t="shared" si="5"/>
        <v>-14.7128462089092</v>
      </c>
      <c r="O12" s="70"/>
      <c r="P12" s="3"/>
      <c r="Q12" s="4"/>
    </row>
    <row r="13" ht="23.25" customHeight="1" spans="1:17">
      <c r="A13" s="31" t="s">
        <v>32</v>
      </c>
      <c r="B13" s="32">
        <f t="shared" si="0"/>
        <v>149005</v>
      </c>
      <c r="C13" s="33"/>
      <c r="D13" s="33"/>
      <c r="E13" s="32">
        <v>149005</v>
      </c>
      <c r="F13" s="34">
        <v>146555</v>
      </c>
      <c r="G13" s="35">
        <f t="shared" si="1"/>
        <v>98.3557598738297</v>
      </c>
      <c r="H13" s="34">
        <v>144516</v>
      </c>
      <c r="I13" s="67">
        <f t="shared" si="2"/>
        <v>2039</v>
      </c>
      <c r="J13" s="68">
        <f t="shared" si="3"/>
        <v>1.41091643831825</v>
      </c>
      <c r="K13" s="67">
        <v>16161</v>
      </c>
      <c r="L13" s="67">
        <v>16944</v>
      </c>
      <c r="M13" s="67">
        <f t="shared" si="4"/>
        <v>-783</v>
      </c>
      <c r="N13" s="68">
        <f t="shared" si="5"/>
        <v>-4.62110481586402</v>
      </c>
      <c r="O13" s="70"/>
      <c r="P13" s="3"/>
      <c r="Q13" s="4"/>
    </row>
    <row r="14" ht="23.25" customHeight="1" spans="1:17">
      <c r="A14" s="31" t="s">
        <v>33</v>
      </c>
      <c r="B14" s="32">
        <f t="shared" si="0"/>
        <v>6528</v>
      </c>
      <c r="C14" s="33"/>
      <c r="D14" s="33"/>
      <c r="E14" s="32">
        <v>6528</v>
      </c>
      <c r="F14" s="34">
        <v>4389</v>
      </c>
      <c r="G14" s="35">
        <f t="shared" si="1"/>
        <v>67.2334558823529</v>
      </c>
      <c r="H14" s="34">
        <v>4917</v>
      </c>
      <c r="I14" s="67">
        <f t="shared" si="2"/>
        <v>-528</v>
      </c>
      <c r="J14" s="68">
        <f t="shared" si="3"/>
        <v>-10.738255033557</v>
      </c>
      <c r="K14" s="67">
        <v>1859</v>
      </c>
      <c r="L14" s="67">
        <v>1179</v>
      </c>
      <c r="M14" s="67">
        <f t="shared" si="4"/>
        <v>680</v>
      </c>
      <c r="N14" s="68">
        <f t="shared" si="5"/>
        <v>57.6759966072943</v>
      </c>
      <c r="O14" s="72"/>
      <c r="P14" s="3"/>
      <c r="Q14" s="4"/>
    </row>
    <row r="15" ht="23.25" customHeight="1" spans="1:17">
      <c r="A15" s="31" t="s">
        <v>34</v>
      </c>
      <c r="B15" s="32">
        <f t="shared" si="0"/>
        <v>31384</v>
      </c>
      <c r="C15" s="33"/>
      <c r="D15" s="33"/>
      <c r="E15" s="32">
        <v>31384</v>
      </c>
      <c r="F15" s="34">
        <v>31997</v>
      </c>
      <c r="G15" s="35">
        <f t="shared" si="1"/>
        <v>101.953224573031</v>
      </c>
      <c r="H15" s="34">
        <v>32464</v>
      </c>
      <c r="I15" s="67">
        <f t="shared" si="2"/>
        <v>-467</v>
      </c>
      <c r="J15" s="68">
        <f t="shared" si="3"/>
        <v>-1.43851651059635</v>
      </c>
      <c r="K15" s="67">
        <v>8470</v>
      </c>
      <c r="L15" s="67">
        <v>7556</v>
      </c>
      <c r="M15" s="67">
        <f t="shared" si="4"/>
        <v>914</v>
      </c>
      <c r="N15" s="68">
        <f t="shared" si="5"/>
        <v>12.0963472736898</v>
      </c>
      <c r="O15" s="72"/>
      <c r="P15" s="3"/>
      <c r="Q15" s="4"/>
    </row>
    <row r="16" ht="24" customHeight="1" spans="1:17">
      <c r="A16" s="31" t="s">
        <v>35</v>
      </c>
      <c r="B16" s="32">
        <f t="shared" si="0"/>
        <v>67769</v>
      </c>
      <c r="C16" s="33"/>
      <c r="D16" s="33"/>
      <c r="E16" s="32">
        <v>67769</v>
      </c>
      <c r="F16" s="34">
        <v>136181</v>
      </c>
      <c r="G16" s="35">
        <f t="shared" si="1"/>
        <v>200.948811403444</v>
      </c>
      <c r="H16" s="34">
        <v>134276</v>
      </c>
      <c r="I16" s="67">
        <f t="shared" si="2"/>
        <v>1905</v>
      </c>
      <c r="J16" s="68">
        <f t="shared" si="3"/>
        <v>1.41871965205994</v>
      </c>
      <c r="K16" s="67">
        <v>69835</v>
      </c>
      <c r="L16" s="67">
        <v>52538</v>
      </c>
      <c r="M16" s="67">
        <f t="shared" si="4"/>
        <v>17297</v>
      </c>
      <c r="N16" s="68">
        <f t="shared" si="5"/>
        <v>32.9228368038372</v>
      </c>
      <c r="O16" s="70"/>
      <c r="P16" s="3"/>
      <c r="Q16" s="4"/>
    </row>
    <row r="17" ht="24" customHeight="1" spans="1:17">
      <c r="A17" s="36" t="s">
        <v>36</v>
      </c>
      <c r="B17" s="32">
        <f t="shared" si="0"/>
        <v>40607</v>
      </c>
      <c r="C17" s="37"/>
      <c r="D17" s="38"/>
      <c r="E17" s="32">
        <v>40607</v>
      </c>
      <c r="F17" s="39">
        <v>41193</v>
      </c>
      <c r="G17" s="35">
        <f t="shared" si="1"/>
        <v>101.443100943187</v>
      </c>
      <c r="H17" s="39">
        <v>50730</v>
      </c>
      <c r="I17" s="73">
        <f t="shared" si="2"/>
        <v>-9537</v>
      </c>
      <c r="J17" s="68">
        <f t="shared" si="3"/>
        <v>-18.7995269071555</v>
      </c>
      <c r="K17" s="67">
        <v>-14568</v>
      </c>
      <c r="L17" s="67">
        <v>-35131</v>
      </c>
      <c r="M17" s="73">
        <f t="shared" si="4"/>
        <v>20563</v>
      </c>
      <c r="N17" s="68">
        <f t="shared" si="5"/>
        <v>-58.5323503458484</v>
      </c>
      <c r="O17" s="74"/>
      <c r="P17" s="3"/>
      <c r="Q17" s="4"/>
    </row>
    <row r="18" ht="23.25" customHeight="1" spans="1:17">
      <c r="A18" s="40" t="s">
        <v>37</v>
      </c>
      <c r="B18" s="32">
        <f t="shared" si="0"/>
        <v>1129</v>
      </c>
      <c r="C18" s="33"/>
      <c r="D18" s="33"/>
      <c r="E18" s="32">
        <v>1129</v>
      </c>
      <c r="F18" s="34">
        <v>368</v>
      </c>
      <c r="G18" s="35">
        <f t="shared" si="1"/>
        <v>32.5952170062002</v>
      </c>
      <c r="H18" s="34">
        <v>661</v>
      </c>
      <c r="I18" s="67">
        <f t="shared" si="2"/>
        <v>-293</v>
      </c>
      <c r="J18" s="68">
        <f t="shared" si="3"/>
        <v>-44.3267776096823</v>
      </c>
      <c r="K18" s="67">
        <v>23</v>
      </c>
      <c r="L18" s="67">
        <v>267</v>
      </c>
      <c r="M18" s="67">
        <f t="shared" si="4"/>
        <v>-244</v>
      </c>
      <c r="N18" s="68">
        <f t="shared" si="5"/>
        <v>-91.3857677902622</v>
      </c>
      <c r="O18" s="70"/>
      <c r="P18" s="3"/>
      <c r="Q18" s="4"/>
    </row>
    <row r="19" ht="23.25" customHeight="1" spans="1:17">
      <c r="A19" s="31" t="s">
        <v>38</v>
      </c>
      <c r="B19" s="32">
        <f t="shared" si="0"/>
        <v>1781</v>
      </c>
      <c r="C19" s="33"/>
      <c r="D19" s="33"/>
      <c r="E19" s="32">
        <v>1781</v>
      </c>
      <c r="F19" s="34">
        <v>1055</v>
      </c>
      <c r="G19" s="35">
        <f t="shared" si="1"/>
        <v>59.2363840539023</v>
      </c>
      <c r="H19" s="34">
        <v>1796</v>
      </c>
      <c r="I19" s="67">
        <f t="shared" si="2"/>
        <v>-741</v>
      </c>
      <c r="J19" s="68">
        <f t="shared" si="3"/>
        <v>-41.2583518930958</v>
      </c>
      <c r="K19" s="67">
        <v>44</v>
      </c>
      <c r="L19" s="67">
        <v>797</v>
      </c>
      <c r="M19" s="67">
        <f t="shared" si="4"/>
        <v>-753</v>
      </c>
      <c r="N19" s="68">
        <f t="shared" si="5"/>
        <v>-94.4792973651192</v>
      </c>
      <c r="O19" s="70"/>
      <c r="P19" s="3"/>
      <c r="Q19" s="4"/>
    </row>
    <row r="20" ht="23.25" customHeight="1" spans="1:17">
      <c r="A20" s="31" t="s">
        <v>39</v>
      </c>
      <c r="B20" s="32"/>
      <c r="C20" s="33"/>
      <c r="D20" s="33"/>
      <c r="E20" s="32"/>
      <c r="F20" s="34">
        <v>2</v>
      </c>
      <c r="G20" s="35"/>
      <c r="H20" s="34">
        <v>201</v>
      </c>
      <c r="I20" s="67">
        <f t="shared" si="2"/>
        <v>-199</v>
      </c>
      <c r="J20" s="68">
        <f t="shared" si="3"/>
        <v>-99.0049751243781</v>
      </c>
      <c r="K20" s="67">
        <v>-33960</v>
      </c>
      <c r="L20" s="67">
        <v>-11800</v>
      </c>
      <c r="M20" s="67">
        <f t="shared" si="4"/>
        <v>-22160</v>
      </c>
      <c r="N20" s="68"/>
      <c r="O20" s="70"/>
      <c r="P20" s="3"/>
      <c r="Q20" s="4"/>
    </row>
    <row r="21" ht="23.25" customHeight="1" spans="1:17">
      <c r="A21" s="31" t="s">
        <v>40</v>
      </c>
      <c r="B21" s="32">
        <f t="shared" ref="B21:B28" si="6">C21+D21+E21</f>
        <v>5995</v>
      </c>
      <c r="C21" s="33"/>
      <c r="D21" s="33"/>
      <c r="E21" s="32">
        <v>5995</v>
      </c>
      <c r="F21" s="34">
        <v>9226</v>
      </c>
      <c r="G21" s="35">
        <f t="shared" ref="G21:G25" si="7">F21/B21*100</f>
        <v>153.894912427023</v>
      </c>
      <c r="H21" s="34">
        <v>5574</v>
      </c>
      <c r="I21" s="67">
        <f t="shared" si="2"/>
        <v>3652</v>
      </c>
      <c r="J21" s="68">
        <f t="shared" si="3"/>
        <v>65.5184786508791</v>
      </c>
      <c r="K21" s="67">
        <v>5589</v>
      </c>
      <c r="L21" s="67">
        <v>1601</v>
      </c>
      <c r="M21" s="67">
        <f t="shared" si="4"/>
        <v>3988</v>
      </c>
      <c r="N21" s="68">
        <f t="shared" ref="N21:N25" si="8">M21/L21*100</f>
        <v>249.094316052467</v>
      </c>
      <c r="O21" s="70"/>
      <c r="P21" s="3"/>
      <c r="Q21" s="4"/>
    </row>
    <row r="22" ht="23.25" customHeight="1" spans="1:17">
      <c r="A22" s="31" t="s">
        <v>41</v>
      </c>
      <c r="B22" s="32">
        <f t="shared" si="6"/>
        <v>23733</v>
      </c>
      <c r="C22" s="33"/>
      <c r="D22" s="33"/>
      <c r="E22" s="32">
        <v>23733</v>
      </c>
      <c r="F22" s="34">
        <v>16704</v>
      </c>
      <c r="G22" s="35">
        <f t="shared" si="7"/>
        <v>70.3830109973455</v>
      </c>
      <c r="H22" s="34">
        <v>13266</v>
      </c>
      <c r="I22" s="67">
        <f t="shared" si="2"/>
        <v>3438</v>
      </c>
      <c r="J22" s="68">
        <f t="shared" si="3"/>
        <v>25.9158751696065</v>
      </c>
      <c r="K22" s="67">
        <v>2162</v>
      </c>
      <c r="L22" s="67">
        <v>2397</v>
      </c>
      <c r="M22" s="67">
        <f t="shared" si="4"/>
        <v>-235</v>
      </c>
      <c r="N22" s="68">
        <f t="shared" si="8"/>
        <v>-9.80392156862745</v>
      </c>
      <c r="O22" s="72"/>
      <c r="P22" s="3"/>
      <c r="Q22" s="4"/>
    </row>
    <row r="23" ht="23.25" customHeight="1" spans="1:17">
      <c r="A23" s="31" t="s">
        <v>42</v>
      </c>
      <c r="B23" s="32">
        <f t="shared" si="6"/>
        <v>3200</v>
      </c>
      <c r="C23" s="33"/>
      <c r="D23" s="33"/>
      <c r="E23" s="32">
        <v>3200</v>
      </c>
      <c r="F23" s="34">
        <v>2858</v>
      </c>
      <c r="G23" s="35">
        <f t="shared" si="7"/>
        <v>89.3125</v>
      </c>
      <c r="H23" s="34">
        <v>3747</v>
      </c>
      <c r="I23" s="67">
        <f t="shared" si="2"/>
        <v>-889</v>
      </c>
      <c r="J23" s="68">
        <f t="shared" si="3"/>
        <v>-23.7256471844142</v>
      </c>
      <c r="K23" s="67">
        <v>1029</v>
      </c>
      <c r="L23" s="67">
        <v>1010</v>
      </c>
      <c r="M23" s="67">
        <f t="shared" si="4"/>
        <v>19</v>
      </c>
      <c r="N23" s="68">
        <f t="shared" si="8"/>
        <v>1.88118811881188</v>
      </c>
      <c r="O23" s="70"/>
      <c r="P23" s="3"/>
      <c r="Q23" s="4"/>
    </row>
    <row r="24" ht="23.25" customHeight="1" spans="1:17">
      <c r="A24" s="31" t="s">
        <v>43</v>
      </c>
      <c r="B24" s="32">
        <f t="shared" si="6"/>
        <v>2916</v>
      </c>
      <c r="C24" s="33"/>
      <c r="D24" s="33"/>
      <c r="E24" s="32">
        <v>2916</v>
      </c>
      <c r="F24" s="34">
        <v>5162</v>
      </c>
      <c r="G24" s="35">
        <f t="shared" si="7"/>
        <v>177.023319615912</v>
      </c>
      <c r="H24" s="34">
        <v>4342</v>
      </c>
      <c r="I24" s="67">
        <f t="shared" si="2"/>
        <v>820</v>
      </c>
      <c r="J24" s="68">
        <f t="shared" si="3"/>
        <v>18.885306310456</v>
      </c>
      <c r="K24" s="67">
        <v>1432</v>
      </c>
      <c r="L24" s="67">
        <v>1361</v>
      </c>
      <c r="M24" s="67">
        <f t="shared" si="4"/>
        <v>71</v>
      </c>
      <c r="N24" s="68">
        <f t="shared" si="8"/>
        <v>5.21675238795004</v>
      </c>
      <c r="O24" s="70"/>
      <c r="P24" s="3"/>
      <c r="Q24" s="4"/>
    </row>
    <row r="25" ht="23.25" customHeight="1" spans="1:17">
      <c r="A25" s="31" t="s">
        <v>44</v>
      </c>
      <c r="B25" s="32">
        <f t="shared" si="6"/>
        <v>3900</v>
      </c>
      <c r="C25" s="41"/>
      <c r="D25" s="41"/>
      <c r="E25" s="32">
        <v>3900</v>
      </c>
      <c r="F25" s="34">
        <v>3430</v>
      </c>
      <c r="G25" s="35">
        <f t="shared" si="7"/>
        <v>87.9487179487179</v>
      </c>
      <c r="H25" s="34">
        <v>1251</v>
      </c>
      <c r="I25" s="67">
        <f t="shared" si="2"/>
        <v>2179</v>
      </c>
      <c r="J25" s="68">
        <f t="shared" si="3"/>
        <v>174.180655475619</v>
      </c>
      <c r="K25" s="67">
        <v>488</v>
      </c>
      <c r="L25" s="67">
        <v>15</v>
      </c>
      <c r="M25" s="67">
        <f t="shared" si="4"/>
        <v>473</v>
      </c>
      <c r="N25" s="68">
        <f t="shared" si="8"/>
        <v>3153.33333333333</v>
      </c>
      <c r="O25" s="70"/>
      <c r="P25" s="3"/>
      <c r="Q25" s="4"/>
    </row>
    <row r="26" ht="23.25" customHeight="1" spans="1:17">
      <c r="A26" s="31" t="s">
        <v>45</v>
      </c>
      <c r="B26" s="32">
        <f t="shared" si="6"/>
        <v>100</v>
      </c>
      <c r="C26" s="41"/>
      <c r="D26" s="41"/>
      <c r="E26" s="32">
        <v>100</v>
      </c>
      <c r="F26" s="34">
        <v>38</v>
      </c>
      <c r="G26" s="35"/>
      <c r="H26" s="34">
        <v>13</v>
      </c>
      <c r="I26" s="67">
        <f t="shared" si="2"/>
        <v>25</v>
      </c>
      <c r="J26" s="68">
        <f t="shared" si="3"/>
        <v>192.307692307692</v>
      </c>
      <c r="K26" s="67">
        <v>2</v>
      </c>
      <c r="L26" s="67">
        <v>0</v>
      </c>
      <c r="M26" s="67">
        <f t="shared" si="4"/>
        <v>2</v>
      </c>
      <c r="N26" s="68"/>
      <c r="O26" s="70"/>
      <c r="P26" s="3"/>
      <c r="Q26" s="4"/>
    </row>
    <row r="27" ht="23.25" customHeight="1" spans="1:17">
      <c r="A27" s="31" t="s">
        <v>46</v>
      </c>
      <c r="B27" s="32">
        <f t="shared" si="6"/>
        <v>2000</v>
      </c>
      <c r="C27" s="41"/>
      <c r="D27" s="41"/>
      <c r="E27" s="32">
        <v>2000</v>
      </c>
      <c r="F27" s="34"/>
      <c r="G27" s="35"/>
      <c r="H27" s="34"/>
      <c r="I27" s="67"/>
      <c r="J27" s="68"/>
      <c r="K27" s="67">
        <v>0</v>
      </c>
      <c r="L27" s="67">
        <v>0</v>
      </c>
      <c r="M27" s="67">
        <f t="shared" si="4"/>
        <v>0</v>
      </c>
      <c r="N27" s="68"/>
      <c r="O27" s="70"/>
      <c r="P27" s="3"/>
      <c r="Q27" s="4"/>
    </row>
    <row r="28" s="1" customFormat="1" ht="23.25" customHeight="1" spans="1:17">
      <c r="A28" s="31" t="s">
        <v>47</v>
      </c>
      <c r="B28" s="32">
        <f t="shared" si="6"/>
        <v>39284</v>
      </c>
      <c r="C28" s="41"/>
      <c r="D28" s="41"/>
      <c r="E28" s="32">
        <v>39284</v>
      </c>
      <c r="F28" s="34">
        <v>2832</v>
      </c>
      <c r="G28" s="35">
        <f t="shared" ref="G28:G33" si="9">F28/B28*100</f>
        <v>7.20904184909887</v>
      </c>
      <c r="H28" s="34">
        <v>3487</v>
      </c>
      <c r="I28" s="67">
        <f t="shared" ref="I28:I33" si="10">F28-H28</f>
        <v>-655</v>
      </c>
      <c r="J28" s="68">
        <f t="shared" ref="J28:J33" si="11">I28/H28*100</f>
        <v>-18.7840550616576</v>
      </c>
      <c r="K28" s="67">
        <v>558</v>
      </c>
      <c r="L28" s="67">
        <v>581</v>
      </c>
      <c r="M28" s="67">
        <f t="shared" si="4"/>
        <v>-23</v>
      </c>
      <c r="N28" s="68">
        <f t="shared" ref="N28:N33" si="12">M28/L28*100</f>
        <v>-3.95869191049914</v>
      </c>
      <c r="O28" s="70"/>
      <c r="P28" s="3"/>
      <c r="Q28" s="4"/>
    </row>
    <row r="29" s="1" customFormat="1" ht="23.25" customHeight="1" spans="1:17">
      <c r="A29" s="42" t="s">
        <v>48</v>
      </c>
      <c r="B29" s="43">
        <f t="shared" ref="B29:F29" si="13">SUM(B6:B28)</f>
        <v>929181</v>
      </c>
      <c r="C29" s="44">
        <f t="shared" si="13"/>
        <v>0</v>
      </c>
      <c r="D29" s="44">
        <f t="shared" si="13"/>
        <v>0</v>
      </c>
      <c r="E29" s="45">
        <f t="shared" si="13"/>
        <v>929181</v>
      </c>
      <c r="F29" s="44">
        <f t="shared" si="13"/>
        <v>910654</v>
      </c>
      <c r="G29" s="46">
        <f t="shared" si="9"/>
        <v>98.006093538288</v>
      </c>
      <c r="H29" s="45">
        <f t="shared" ref="H29:L29" si="14">SUM(H6:H28)</f>
        <v>945598</v>
      </c>
      <c r="I29" s="44">
        <f t="shared" si="10"/>
        <v>-34944</v>
      </c>
      <c r="J29" s="75">
        <f t="shared" si="11"/>
        <v>-3.69543928815416</v>
      </c>
      <c r="K29" s="44">
        <f t="shared" si="14"/>
        <v>127390</v>
      </c>
      <c r="L29" s="44">
        <f t="shared" si="14"/>
        <v>157248</v>
      </c>
      <c r="M29" s="44">
        <f t="shared" si="4"/>
        <v>-29858</v>
      </c>
      <c r="N29" s="75">
        <f t="shared" si="12"/>
        <v>-18.9878408628409</v>
      </c>
      <c r="O29" s="76"/>
      <c r="P29" s="3"/>
      <c r="Q29" s="4"/>
    </row>
    <row r="30" ht="23.25" customHeight="1" spans="1:17">
      <c r="A30" s="47" t="s">
        <v>49</v>
      </c>
      <c r="B30" s="43">
        <f t="shared" ref="B30:B32" si="15">C30+D30+E30</f>
        <v>413861</v>
      </c>
      <c r="C30" s="41"/>
      <c r="D30" s="33">
        <v>303305</v>
      </c>
      <c r="E30" s="34">
        <v>110556</v>
      </c>
      <c r="F30" s="44">
        <v>384959</v>
      </c>
      <c r="G30" s="46">
        <f t="shared" si="9"/>
        <v>93.0164958766349</v>
      </c>
      <c r="H30" s="44">
        <v>323686</v>
      </c>
      <c r="I30" s="44">
        <f t="shared" si="10"/>
        <v>61273</v>
      </c>
      <c r="J30" s="75">
        <f t="shared" si="11"/>
        <v>18.9297652663384</v>
      </c>
      <c r="K30" s="44">
        <v>5372</v>
      </c>
      <c r="L30" s="44">
        <v>-32069</v>
      </c>
      <c r="M30" s="44">
        <f t="shared" si="4"/>
        <v>37441</v>
      </c>
      <c r="N30" s="75">
        <f t="shared" si="12"/>
        <v>-116.751379837226</v>
      </c>
      <c r="O30" s="77"/>
      <c r="P30" s="3"/>
      <c r="Q30" s="4"/>
    </row>
    <row r="31" ht="23.25" customHeight="1" spans="1:17">
      <c r="A31" s="48" t="s">
        <v>50</v>
      </c>
      <c r="B31" s="43">
        <f t="shared" si="15"/>
        <v>1500</v>
      </c>
      <c r="C31" s="49"/>
      <c r="D31" s="49"/>
      <c r="E31" s="50">
        <v>1500</v>
      </c>
      <c r="F31" s="51">
        <v>540</v>
      </c>
      <c r="G31" s="46">
        <f t="shared" si="9"/>
        <v>36</v>
      </c>
      <c r="H31" s="51">
        <v>1193</v>
      </c>
      <c r="I31" s="44">
        <f t="shared" si="10"/>
        <v>-653</v>
      </c>
      <c r="J31" s="75">
        <f t="shared" si="11"/>
        <v>-54.7359597652976</v>
      </c>
      <c r="K31" s="44">
        <v>-60</v>
      </c>
      <c r="L31" s="44">
        <v>-308</v>
      </c>
      <c r="M31" s="44">
        <f t="shared" si="4"/>
        <v>248</v>
      </c>
      <c r="N31" s="75">
        <f t="shared" si="12"/>
        <v>-80.5194805194805</v>
      </c>
      <c r="O31" s="78"/>
      <c r="P31" s="3"/>
      <c r="Q31" s="4"/>
    </row>
    <row r="32" ht="23.25" customHeight="1" spans="1:17">
      <c r="A32" s="48" t="s">
        <v>51</v>
      </c>
      <c r="B32" s="43">
        <f t="shared" si="15"/>
        <v>7600</v>
      </c>
      <c r="C32" s="49"/>
      <c r="D32" s="49"/>
      <c r="E32" s="50">
        <v>7600</v>
      </c>
      <c r="F32" s="51">
        <v>85754</v>
      </c>
      <c r="G32" s="46">
        <f t="shared" si="9"/>
        <v>1128.34210526316</v>
      </c>
      <c r="H32" s="51">
        <v>27362</v>
      </c>
      <c r="I32" s="44">
        <f t="shared" si="10"/>
        <v>58392</v>
      </c>
      <c r="J32" s="75">
        <f t="shared" si="11"/>
        <v>213.405452817777</v>
      </c>
      <c r="K32" s="44">
        <v>0</v>
      </c>
      <c r="L32" s="44">
        <v>0</v>
      </c>
      <c r="M32" s="44">
        <f t="shared" si="4"/>
        <v>0</v>
      </c>
      <c r="N32" s="75" t="e">
        <f t="shared" si="12"/>
        <v>#DIV/0!</v>
      </c>
      <c r="O32" s="78"/>
      <c r="P32" s="3"/>
      <c r="Q32" s="4"/>
    </row>
    <row r="33" ht="23.25" customHeight="1" spans="1:17">
      <c r="A33" s="52" t="s">
        <v>52</v>
      </c>
      <c r="B33" s="53">
        <f>B29+B30+B31+B32</f>
        <v>1352142</v>
      </c>
      <c r="C33" s="54">
        <f>C29+C30+C31</f>
        <v>0</v>
      </c>
      <c r="D33" s="54">
        <f>D29+D30+D31</f>
        <v>303305</v>
      </c>
      <c r="E33" s="54">
        <f>E29+E30+E31</f>
        <v>1041237</v>
      </c>
      <c r="F33" s="54">
        <f t="shared" ref="F33:L33" si="16">F29+F30+F31+F32</f>
        <v>1381907</v>
      </c>
      <c r="G33" s="46">
        <f t="shared" si="9"/>
        <v>102.201322050495</v>
      </c>
      <c r="H33" s="55">
        <f t="shared" si="16"/>
        <v>1297839</v>
      </c>
      <c r="I33" s="55">
        <f t="shared" si="10"/>
        <v>84068</v>
      </c>
      <c r="J33" s="79">
        <f t="shared" si="11"/>
        <v>6.47753689016896</v>
      </c>
      <c r="K33" s="55">
        <f t="shared" si="16"/>
        <v>132702</v>
      </c>
      <c r="L33" s="55">
        <f t="shared" si="16"/>
        <v>124871</v>
      </c>
      <c r="M33" s="55">
        <f t="shared" si="4"/>
        <v>7831</v>
      </c>
      <c r="N33" s="79">
        <f t="shared" si="12"/>
        <v>6.27127195265514</v>
      </c>
      <c r="O33" s="80"/>
      <c r="P33" s="3"/>
      <c r="Q33" s="4"/>
    </row>
    <row r="34" spans="1:8">
      <c r="A34" s="56"/>
      <c r="B34" s="56"/>
      <c r="C34" s="56"/>
      <c r="D34" s="56"/>
      <c r="E34" s="56"/>
      <c r="F34" s="56"/>
      <c r="G34" s="56"/>
      <c r="H34" s="56"/>
    </row>
    <row r="35" s="2" customFormat="1" spans="1:14">
      <c r="A35" s="57"/>
      <c r="E35" s="58"/>
      <c r="F35" s="58"/>
      <c r="J35" s="81"/>
      <c r="K35" s="82"/>
      <c r="L35" s="82"/>
      <c r="M35" s="83"/>
      <c r="N35" s="81"/>
    </row>
    <row r="36" spans="1:15">
      <c r="A36" s="4"/>
      <c r="B36" s="4"/>
      <c r="C36" s="4"/>
      <c r="D36" s="4"/>
      <c r="E36" s="4"/>
      <c r="F36" s="4"/>
      <c r="G36" s="4"/>
      <c r="H36" s="59"/>
      <c r="I36" s="4"/>
      <c r="J36" s="4"/>
      <c r="K36" s="4"/>
      <c r="L36" s="4"/>
      <c r="M36" s="4"/>
      <c r="N36" s="4"/>
      <c r="O36" s="4"/>
    </row>
    <row r="38" s="3" customFormat="1" spans="2:14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="3" customFormat="1" spans="6:6">
      <c r="F39" s="4"/>
    </row>
    <row r="40" s="4" customFormat="1"/>
    <row r="41" s="3" customFormat="1" spans="6:6">
      <c r="F41" s="4"/>
    </row>
    <row r="42" s="3" customFormat="1" spans="6:6">
      <c r="F42" s="4"/>
    </row>
    <row r="43" s="3" customFormat="1" spans="6:6">
      <c r="F43" s="4"/>
    </row>
    <row r="44" s="3" customFormat="1" spans="6:6">
      <c r="F44" s="4"/>
    </row>
    <row r="76" spans="2:14">
      <c r="B76" s="5"/>
      <c r="F76" s="5"/>
      <c r="G76" s="5"/>
      <c r="H76" s="5"/>
      <c r="I76" s="5"/>
      <c r="M76" s="5"/>
      <c r="N76" s="84"/>
    </row>
  </sheetData>
  <mergeCells count="3">
    <mergeCell ref="A1:O1"/>
    <mergeCell ref="A34:H34"/>
    <mergeCell ref="C3:E4"/>
  </mergeCells>
  <printOptions horizontalCentered="1" verticalCentered="1"/>
  <pageMargins left="0.354330708661417" right="0.236220472440945" top="0.47244094488189" bottom="0.15748031496063" header="0.118110236220472" footer="0.236220472440945"/>
  <pageSetup paperSize="9" scale="65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123</cp:lastModifiedBy>
  <dcterms:created xsi:type="dcterms:W3CDTF">2023-05-12T11:15:00Z</dcterms:created>
  <dcterms:modified xsi:type="dcterms:W3CDTF">2024-01-10T07:34:20Z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