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0" yWindow="0" windowWidth="28800" windowHeight="12375"/>
  </bookViews>
  <sheets>
    <sheet name="2024年1月" sheetId="77" r:id="rId1"/>
  </sheets>
  <calcPr calcId="144525"/>
</workbook>
</file>

<file path=xl/calcChain.xml><?xml version="1.0" encoding="utf-8"?>
<calcChain xmlns="http://schemas.openxmlformats.org/spreadsheetml/2006/main">
  <c r="K34" i="77"/>
  <c r="J34"/>
  <c r="I34"/>
  <c r="H34"/>
  <c r="G34"/>
  <c r="F34"/>
  <c r="E34"/>
  <c r="D34"/>
  <c r="C34"/>
  <c r="B34"/>
  <c r="J33"/>
  <c r="F33"/>
  <c r="K32"/>
  <c r="J32"/>
  <c r="G32"/>
  <c r="F32"/>
  <c r="K31"/>
  <c r="J31"/>
  <c r="G31"/>
  <c r="F31"/>
  <c r="K30"/>
  <c r="J30"/>
  <c r="I30"/>
  <c r="H30"/>
  <c r="G30"/>
  <c r="F30"/>
  <c r="E30"/>
  <c r="D30"/>
  <c r="C30"/>
  <c r="B30"/>
  <c r="K29"/>
  <c r="J29"/>
  <c r="G29"/>
  <c r="F29"/>
  <c r="K28"/>
  <c r="J28"/>
  <c r="G28"/>
  <c r="F28"/>
  <c r="K27"/>
  <c r="J27"/>
  <c r="G27"/>
  <c r="F27"/>
  <c r="J26"/>
  <c r="F26"/>
  <c r="K25"/>
  <c r="J25"/>
  <c r="G25"/>
  <c r="F25"/>
  <c r="K24"/>
  <c r="J24"/>
  <c r="G24"/>
  <c r="F24"/>
  <c r="K23"/>
  <c r="J23"/>
  <c r="G23"/>
  <c r="F23"/>
  <c r="K22"/>
  <c r="J22"/>
  <c r="G22"/>
  <c r="F22"/>
  <c r="K21"/>
  <c r="J21"/>
  <c r="I21"/>
  <c r="H21"/>
  <c r="G21"/>
  <c r="F21"/>
  <c r="E21"/>
  <c r="D21"/>
  <c r="C21"/>
  <c r="B21"/>
  <c r="J20"/>
  <c r="F20"/>
  <c r="D20"/>
  <c r="K19"/>
  <c r="J19"/>
  <c r="G19"/>
  <c r="F19"/>
  <c r="D19"/>
  <c r="J18"/>
  <c r="F18"/>
  <c r="D18"/>
  <c r="K17"/>
  <c r="J17"/>
  <c r="G17"/>
  <c r="F17"/>
  <c r="D17"/>
  <c r="K16"/>
  <c r="J16"/>
  <c r="G16"/>
  <c r="F16"/>
  <c r="D16"/>
  <c r="K15"/>
  <c r="J15"/>
  <c r="G15"/>
  <c r="F15"/>
  <c r="D15"/>
  <c r="K14"/>
  <c r="J14"/>
  <c r="G14"/>
  <c r="F14"/>
  <c r="D14"/>
  <c r="K13"/>
  <c r="J13"/>
  <c r="G13"/>
  <c r="F13"/>
  <c r="D13"/>
  <c r="K12"/>
  <c r="J12"/>
  <c r="G12"/>
  <c r="F12"/>
  <c r="D12"/>
  <c r="K11"/>
  <c r="J11"/>
  <c r="G11"/>
  <c r="F11"/>
  <c r="D11"/>
  <c r="K10"/>
  <c r="J10"/>
  <c r="G10"/>
  <c r="F10"/>
  <c r="D10"/>
  <c r="K9"/>
  <c r="J9"/>
  <c r="G9"/>
  <c r="F9"/>
  <c r="D9"/>
  <c r="K8"/>
  <c r="J8"/>
  <c r="G8"/>
  <c r="F8"/>
  <c r="D8"/>
  <c r="K7"/>
  <c r="J7"/>
  <c r="G7"/>
  <c r="F7"/>
  <c r="D7"/>
  <c r="K6"/>
  <c r="J6"/>
  <c r="I6"/>
  <c r="H6"/>
  <c r="G6"/>
  <c r="F6"/>
  <c r="E6"/>
  <c r="D6"/>
  <c r="C6"/>
  <c r="B6"/>
</calcChain>
</file>

<file path=xl/sharedStrings.xml><?xml version="1.0" encoding="utf-8"?>
<sst xmlns="http://schemas.openxmlformats.org/spreadsheetml/2006/main" count="64" uniqueCount="51">
  <si>
    <t xml:space="preserve">                        单位：万元</t>
  </si>
  <si>
    <t>年 度</t>
  </si>
  <si>
    <t>累 计</t>
  </si>
  <si>
    <t>上 年</t>
  </si>
  <si>
    <t>比上年</t>
  </si>
  <si>
    <t>本 月</t>
  </si>
  <si>
    <t>收 入 项 目</t>
  </si>
  <si>
    <t>预 算</t>
  </si>
  <si>
    <t>完 成</t>
  </si>
  <si>
    <t>同 期</t>
  </si>
  <si>
    <t>同期增</t>
  </si>
  <si>
    <t>同 月</t>
  </si>
  <si>
    <t>同月增</t>
  </si>
  <si>
    <t>备    注</t>
  </si>
  <si>
    <t>数</t>
  </si>
  <si>
    <t>%</t>
  </si>
  <si>
    <t>减额</t>
  </si>
  <si>
    <t>(减)%</t>
  </si>
  <si>
    <t>（一）税收收入</t>
  </si>
  <si>
    <t xml:space="preserve">     1、增值税</t>
  </si>
  <si>
    <t xml:space="preserve">     2、企业所得税</t>
  </si>
  <si>
    <t xml:space="preserve">     3、个人所得税</t>
  </si>
  <si>
    <t xml:space="preserve">     4、资源税</t>
  </si>
  <si>
    <t xml:space="preserve">     5、城市维护建设税</t>
  </si>
  <si>
    <t xml:space="preserve">     6、房产税</t>
  </si>
  <si>
    <t xml:space="preserve">     7、印花税</t>
  </si>
  <si>
    <t xml:space="preserve">     8、城镇土地使用税</t>
  </si>
  <si>
    <t xml:space="preserve">     9、土地增值税</t>
  </si>
  <si>
    <t xml:space="preserve">    10、车船使用税</t>
  </si>
  <si>
    <t xml:space="preserve">    11、环保税</t>
  </si>
  <si>
    <t xml:space="preserve">    12、耕地占用税</t>
  </si>
  <si>
    <t xml:space="preserve">    13、契  税</t>
  </si>
  <si>
    <t xml:space="preserve">    14、其他税收收入</t>
  </si>
  <si>
    <t>（二）非税收入</t>
  </si>
  <si>
    <t xml:space="preserve">     1、专项收入</t>
  </si>
  <si>
    <t xml:space="preserve">     2、行政事业性收费收入</t>
  </si>
  <si>
    <t xml:space="preserve">     3、罚没收入</t>
  </si>
  <si>
    <t xml:space="preserve">     4、国有资源（资产）有偿使用收入</t>
  </si>
  <si>
    <t xml:space="preserve">     5、政府住房基金收入</t>
  </si>
  <si>
    <t xml:space="preserve">     6、捐赠收入</t>
  </si>
  <si>
    <t xml:space="preserve">     7、其他收入</t>
  </si>
  <si>
    <t xml:space="preserve">     8、国有资本经营收入</t>
  </si>
  <si>
    <t xml:space="preserve"> 一、一般公共预算收入</t>
  </si>
  <si>
    <t xml:space="preserve"> 二、政府性基金预算收入小计</t>
  </si>
  <si>
    <t xml:space="preserve">  其中：国有土地使用权出让收入</t>
  </si>
  <si>
    <t xml:space="preserve"> 三、国有资本经营收入小计</t>
  </si>
  <si>
    <t>收入合计</t>
  </si>
  <si>
    <t>陆丰市财政局国库股</t>
  </si>
  <si>
    <t>占  年</t>
  </si>
  <si>
    <t>预  算</t>
  </si>
  <si>
    <t>陆 丰 市 2024 年 1 月 财 政 预 算 收 入 完 成 情 况 表</t>
    <phoneticPr fontId="3" type="noConversion"/>
  </si>
</sst>
</file>

<file path=xl/styles.xml><?xml version="1.0" encoding="utf-8"?>
<styleSheet xmlns="http://schemas.openxmlformats.org/spreadsheetml/2006/main">
  <numFmts count="9">
    <numFmt numFmtId="43" formatCode="_ * #,##0.00_ ;_ * \-#,##0.00_ ;_ * &quot;-&quot;??_ ;_ @_ "/>
    <numFmt numFmtId="176" formatCode="0.00_);[Red]\(0.00\)"/>
    <numFmt numFmtId="177" formatCode="#,##0_ "/>
    <numFmt numFmtId="178" formatCode="0_ "/>
    <numFmt numFmtId="179" formatCode="#,##0_);\(#,##0\)"/>
    <numFmt numFmtId="180" formatCode="0.0_ "/>
    <numFmt numFmtId="181" formatCode="#,##0.0_ "/>
    <numFmt numFmtId="182" formatCode="#,##0_);[Red]\(#,##0\)"/>
    <numFmt numFmtId="183" formatCode="#,##0.00_ "/>
  </numFmts>
  <fonts count="10">
    <font>
      <sz val="12"/>
      <name val="宋体"/>
      <charset val="134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9"/>
      <name val="宋体"/>
      <family val="3"/>
      <charset val="134"/>
    </font>
    <font>
      <sz val="20"/>
      <name val="仿宋"/>
      <family val="3"/>
      <charset val="134"/>
    </font>
    <font>
      <sz val="12"/>
      <name val="仿宋"/>
      <family val="3"/>
      <charset val="134"/>
    </font>
    <font>
      <b/>
      <sz val="14"/>
      <name val="仿宋"/>
      <family val="3"/>
      <charset val="134"/>
    </font>
    <font>
      <sz val="14"/>
      <name val="仿宋"/>
      <family val="3"/>
      <charset val="134"/>
    </font>
    <font>
      <sz val="12"/>
      <color theme="1"/>
      <name val="仿宋"/>
      <family val="3"/>
      <charset val="134"/>
    </font>
    <font>
      <b/>
      <sz val="12"/>
      <name val="仿宋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5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</cellStyleXfs>
  <cellXfs count="71">
    <xf numFmtId="0" fontId="0" fillId="0" borderId="0" xfId="0">
      <alignment vertical="center"/>
    </xf>
    <xf numFmtId="0" fontId="5" fillId="0" borderId="0" xfId="0" applyFont="1" applyFill="1">
      <alignment vertical="center"/>
    </xf>
    <xf numFmtId="31" fontId="5" fillId="0" borderId="0" xfId="0" applyNumberFormat="1" applyFont="1" applyFill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vertical="center"/>
    </xf>
    <xf numFmtId="177" fontId="5" fillId="0" borderId="0" xfId="0" applyNumberFormat="1" applyFont="1" applyFill="1" applyBorder="1" applyAlignment="1">
      <alignment vertical="center"/>
    </xf>
    <xf numFmtId="178" fontId="5" fillId="0" borderId="0" xfId="0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right" vertical="center"/>
    </xf>
    <xf numFmtId="0" fontId="8" fillId="2" borderId="3" xfId="0" applyFont="1" applyFill="1" applyBorder="1" applyAlignment="1">
      <alignment vertical="center"/>
    </xf>
    <xf numFmtId="0" fontId="8" fillId="2" borderId="4" xfId="0" applyFont="1" applyFill="1" applyBorder="1" applyAlignment="1">
      <alignment horizontal="center" vertical="center"/>
    </xf>
    <xf numFmtId="176" fontId="8" fillId="2" borderId="4" xfId="0" applyNumberFormat="1" applyFont="1" applyFill="1" applyBorder="1" applyAlignment="1">
      <alignment horizontal="center" vertical="center"/>
    </xf>
    <xf numFmtId="177" fontId="8" fillId="2" borderId="4" xfId="0" applyNumberFormat="1" applyFont="1" applyFill="1" applyBorder="1" applyAlignment="1">
      <alignment horizontal="center" vertical="center"/>
    </xf>
    <xf numFmtId="178" fontId="8" fillId="2" borderId="4" xfId="0" applyNumberFormat="1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176" fontId="8" fillId="2" borderId="6" xfId="0" applyNumberFormat="1" applyFont="1" applyFill="1" applyBorder="1" applyAlignment="1">
      <alignment horizontal="center" vertical="center"/>
    </xf>
    <xf numFmtId="177" fontId="8" fillId="2" borderId="6" xfId="0" applyNumberFormat="1" applyFont="1" applyFill="1" applyBorder="1" applyAlignment="1">
      <alignment horizontal="center" vertical="center"/>
    </xf>
    <xf numFmtId="178" fontId="8" fillId="2" borderId="6" xfId="0" applyNumberFormat="1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8" xfId="0" applyFont="1" applyFill="1" applyBorder="1" applyAlignment="1">
      <alignment horizontal="center" vertical="center"/>
    </xf>
    <xf numFmtId="176" fontId="8" fillId="2" borderId="8" xfId="0" applyNumberFormat="1" applyFont="1" applyFill="1" applyBorder="1" applyAlignment="1">
      <alignment horizontal="center" vertical="center"/>
    </xf>
    <xf numFmtId="177" fontId="8" fillId="2" borderId="8" xfId="0" applyNumberFormat="1" applyFont="1" applyFill="1" applyBorder="1" applyAlignment="1">
      <alignment horizontal="center" vertical="center"/>
    </xf>
    <xf numFmtId="178" fontId="8" fillId="2" borderId="8" xfId="0" applyNumberFormat="1" applyFont="1" applyFill="1" applyBorder="1" applyAlignment="1">
      <alignment horizontal="center" vertical="center"/>
    </xf>
    <xf numFmtId="0" fontId="8" fillId="2" borderId="17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vertical="center"/>
    </xf>
    <xf numFmtId="0" fontId="5" fillId="0" borderId="10" xfId="0" applyFont="1" applyFill="1" applyBorder="1" applyAlignment="1">
      <alignment horizontal="left" vertical="center"/>
    </xf>
    <xf numFmtId="0" fontId="5" fillId="0" borderId="10" xfId="0" applyFont="1" applyFill="1" applyBorder="1" applyAlignment="1">
      <alignment vertical="center"/>
    </xf>
    <xf numFmtId="0" fontId="9" fillId="0" borderId="10" xfId="0" applyFont="1" applyFill="1" applyBorder="1" applyAlignment="1">
      <alignment horizontal="left" vertical="center"/>
    </xf>
    <xf numFmtId="182" fontId="9" fillId="0" borderId="11" xfId="0" applyNumberFormat="1" applyFont="1" applyFill="1" applyBorder="1" applyAlignment="1">
      <alignment horizontal="right" vertical="center"/>
    </xf>
    <xf numFmtId="0" fontId="9" fillId="0" borderId="12" xfId="0" applyFont="1" applyFill="1" applyBorder="1" applyAlignment="1">
      <alignment horizontal="center" vertical="center"/>
    </xf>
    <xf numFmtId="177" fontId="9" fillId="0" borderId="13" xfId="0" applyNumberFormat="1" applyFont="1" applyFill="1" applyBorder="1" applyAlignment="1">
      <alignment horizontal="right" vertical="center"/>
    </xf>
    <xf numFmtId="177" fontId="5" fillId="0" borderId="0" xfId="0" applyNumberFormat="1" applyFont="1" applyFill="1">
      <alignment vertical="center"/>
    </xf>
    <xf numFmtId="178" fontId="5" fillId="0" borderId="0" xfId="0" applyNumberFormat="1" applyFont="1" applyFill="1">
      <alignment vertical="center"/>
    </xf>
    <xf numFmtId="176" fontId="5" fillId="0" borderId="0" xfId="0" applyNumberFormat="1" applyFont="1" applyFill="1">
      <alignment vertical="center"/>
    </xf>
    <xf numFmtId="3" fontId="5" fillId="0" borderId="0" xfId="0" applyNumberFormat="1" applyFont="1" applyFill="1">
      <alignment vertical="center"/>
    </xf>
    <xf numFmtId="183" fontId="5" fillId="0" borderId="0" xfId="0" applyNumberFormat="1" applyFont="1" applyFill="1">
      <alignment vertical="center"/>
    </xf>
    <xf numFmtId="0" fontId="5" fillId="0" borderId="0" xfId="0" applyFont="1" applyFill="1" applyAlignment="1">
      <alignment vertical="center"/>
    </xf>
    <xf numFmtId="0" fontId="9" fillId="0" borderId="9" xfId="0" applyFont="1" applyFill="1" applyBorder="1" applyAlignment="1">
      <alignment vertical="center"/>
    </xf>
    <xf numFmtId="179" fontId="9" fillId="0" borderId="8" xfId="0" applyNumberFormat="1" applyFont="1" applyFill="1" applyBorder="1" applyAlignment="1">
      <alignment vertical="center"/>
    </xf>
    <xf numFmtId="180" fontId="9" fillId="0" borderId="8" xfId="0" applyNumberFormat="1" applyFont="1" applyFill="1" applyBorder="1" applyAlignment="1">
      <alignment vertical="center"/>
    </xf>
    <xf numFmtId="177" fontId="9" fillId="0" borderId="8" xfId="0" applyNumberFormat="1" applyFont="1" applyFill="1" applyBorder="1" applyAlignment="1">
      <alignment vertical="center"/>
    </xf>
    <xf numFmtId="181" fontId="9" fillId="0" borderId="8" xfId="0" applyNumberFormat="1" applyFont="1" applyFill="1" applyBorder="1" applyAlignment="1">
      <alignment vertical="center"/>
    </xf>
    <xf numFmtId="179" fontId="9" fillId="0" borderId="17" xfId="0" applyNumberFormat="1" applyFont="1" applyFill="1" applyBorder="1" applyAlignment="1">
      <alignment vertical="center"/>
    </xf>
    <xf numFmtId="0" fontId="9" fillId="0" borderId="0" xfId="0" applyFont="1" applyFill="1" applyAlignment="1">
      <alignment vertical="center"/>
    </xf>
    <xf numFmtId="179" fontId="5" fillId="0" borderId="11" xfId="0" applyNumberFormat="1" applyFont="1" applyFill="1" applyBorder="1" applyAlignment="1">
      <alignment vertical="center"/>
    </xf>
    <xf numFmtId="182" fontId="5" fillId="0" borderId="11" xfId="0" applyNumberFormat="1" applyFont="1" applyFill="1" applyBorder="1" applyAlignment="1">
      <alignment vertical="center"/>
    </xf>
    <xf numFmtId="180" fontId="5" fillId="0" borderId="8" xfId="0" applyNumberFormat="1" applyFont="1" applyFill="1" applyBorder="1" applyAlignment="1">
      <alignment vertical="center"/>
    </xf>
    <xf numFmtId="177" fontId="5" fillId="0" borderId="8" xfId="0" applyNumberFormat="1" applyFont="1" applyFill="1" applyBorder="1" applyAlignment="1">
      <alignment vertical="center"/>
    </xf>
    <xf numFmtId="181" fontId="5" fillId="0" borderId="8" xfId="0" applyNumberFormat="1" applyFont="1" applyFill="1" applyBorder="1" applyAlignment="1">
      <alignment vertical="center"/>
    </xf>
    <xf numFmtId="0" fontId="9" fillId="0" borderId="10" xfId="0" applyFont="1" applyFill="1" applyBorder="1" applyAlignment="1">
      <alignment vertical="center"/>
    </xf>
    <xf numFmtId="182" fontId="9" fillId="0" borderId="11" xfId="0" applyNumberFormat="1" applyFont="1" applyFill="1" applyBorder="1" applyAlignment="1">
      <alignment vertical="center"/>
    </xf>
    <xf numFmtId="177" fontId="9" fillId="0" borderId="11" xfId="0" applyNumberFormat="1" applyFont="1" applyFill="1" applyBorder="1" applyAlignment="1">
      <alignment vertical="center"/>
    </xf>
    <xf numFmtId="177" fontId="5" fillId="0" borderId="11" xfId="0" applyNumberFormat="1" applyFont="1" applyFill="1" applyBorder="1" applyAlignment="1">
      <alignment vertical="center"/>
    </xf>
    <xf numFmtId="182" fontId="5" fillId="2" borderId="11" xfId="0" applyNumberFormat="1" applyFont="1" applyFill="1" applyBorder="1" applyAlignment="1">
      <alignment vertical="center"/>
    </xf>
    <xf numFmtId="180" fontId="5" fillId="2" borderId="8" xfId="0" applyNumberFormat="1" applyFont="1" applyFill="1" applyBorder="1" applyAlignment="1">
      <alignment vertical="center"/>
    </xf>
    <xf numFmtId="177" fontId="5" fillId="2" borderId="8" xfId="0" applyNumberFormat="1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181" fontId="5" fillId="2" borderId="8" xfId="0" applyNumberFormat="1" applyFont="1" applyFill="1" applyBorder="1" applyAlignment="1">
      <alignment vertical="center"/>
    </xf>
    <xf numFmtId="177" fontId="9" fillId="0" borderId="13" xfId="0" applyNumberFormat="1" applyFont="1" applyFill="1" applyBorder="1" applyAlignment="1">
      <alignment vertical="center"/>
    </xf>
    <xf numFmtId="181" fontId="9" fillId="0" borderId="13" xfId="0" applyNumberFormat="1" applyFont="1" applyFill="1" applyBorder="1" applyAlignment="1">
      <alignment vertical="center"/>
    </xf>
    <xf numFmtId="177" fontId="9" fillId="0" borderId="18" xfId="0" applyNumberFormat="1" applyFont="1" applyFill="1" applyBorder="1" applyAlignment="1">
      <alignment vertical="center"/>
    </xf>
    <xf numFmtId="0" fontId="5" fillId="0" borderId="19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left" vertical="center"/>
    </xf>
    <xf numFmtId="0" fontId="9" fillId="0" borderId="14" xfId="0" applyFont="1" applyFill="1" applyBorder="1" applyAlignment="1">
      <alignment horizontal="left" vertical="center"/>
    </xf>
  </cellXfs>
  <cellStyles count="5">
    <cellStyle name="百分比 2" xfId="1"/>
    <cellStyle name="常规" xfId="0" builtinId="0"/>
    <cellStyle name="常规 2" xfId="2"/>
    <cellStyle name="千位分隔 2" xfId="3"/>
    <cellStyle name="千位分隔 3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L41"/>
  <sheetViews>
    <sheetView tabSelected="1" workbookViewId="0">
      <selection activeCell="O12" sqref="O12"/>
    </sheetView>
  </sheetViews>
  <sheetFormatPr defaultColWidth="9" defaultRowHeight="14.25"/>
  <cols>
    <col min="1" max="1" width="37.625" style="1" customWidth="1"/>
    <col min="2" max="3" width="12.125" style="1" customWidth="1"/>
    <col min="4" max="4" width="12.125" style="39" hidden="1" customWidth="1"/>
    <col min="5" max="7" width="12.125" style="1" customWidth="1"/>
    <col min="8" max="8" width="12.125" style="37" customWidth="1"/>
    <col min="9" max="9" width="12.125" style="38" customWidth="1"/>
    <col min="10" max="11" width="12.125" style="1" customWidth="1"/>
    <col min="12" max="12" width="24.125" style="1" customWidth="1"/>
    <col min="13" max="14" width="9" style="1" customWidth="1"/>
    <col min="15" max="16384" width="9" style="1"/>
  </cols>
  <sheetData>
    <row r="1" spans="1:12" s="42" customFormat="1" ht="32.25" customHeight="1">
      <c r="A1" s="68" t="s">
        <v>50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</row>
    <row r="2" spans="1:12" s="42" customFormat="1" ht="20.25" customHeight="1">
      <c r="A2" s="2">
        <v>45322</v>
      </c>
      <c r="B2" s="2"/>
      <c r="C2" s="3"/>
      <c r="D2" s="4"/>
      <c r="E2" s="3"/>
      <c r="F2" s="3"/>
      <c r="G2" s="3"/>
      <c r="H2" s="5"/>
      <c r="I2" s="6"/>
      <c r="J2" s="7"/>
      <c r="K2" s="8"/>
      <c r="L2" s="9" t="s">
        <v>0</v>
      </c>
    </row>
    <row r="3" spans="1:12" s="16" customFormat="1" ht="18.75" customHeight="1">
      <c r="A3" s="10"/>
      <c r="B3" s="11" t="s">
        <v>1</v>
      </c>
      <c r="C3" s="11" t="s">
        <v>2</v>
      </c>
      <c r="D3" s="12" t="s">
        <v>48</v>
      </c>
      <c r="E3" s="11" t="s">
        <v>3</v>
      </c>
      <c r="F3" s="11" t="s">
        <v>4</v>
      </c>
      <c r="G3" s="11" t="s">
        <v>4</v>
      </c>
      <c r="H3" s="13" t="s">
        <v>5</v>
      </c>
      <c r="I3" s="14" t="s">
        <v>3</v>
      </c>
      <c r="J3" s="11" t="s">
        <v>4</v>
      </c>
      <c r="K3" s="11" t="s">
        <v>4</v>
      </c>
      <c r="L3" s="15"/>
    </row>
    <row r="4" spans="1:12" s="23" customFormat="1" ht="23.1" customHeight="1">
      <c r="A4" s="17" t="s">
        <v>6</v>
      </c>
      <c r="B4" s="18" t="s">
        <v>7</v>
      </c>
      <c r="C4" s="18" t="s">
        <v>8</v>
      </c>
      <c r="D4" s="19" t="s">
        <v>49</v>
      </c>
      <c r="E4" s="18" t="s">
        <v>9</v>
      </c>
      <c r="F4" s="18" t="s">
        <v>10</v>
      </c>
      <c r="G4" s="18" t="s">
        <v>10</v>
      </c>
      <c r="H4" s="20" t="s">
        <v>8</v>
      </c>
      <c r="I4" s="21" t="s">
        <v>11</v>
      </c>
      <c r="J4" s="18" t="s">
        <v>12</v>
      </c>
      <c r="K4" s="18" t="s">
        <v>12</v>
      </c>
      <c r="L4" s="22" t="s">
        <v>13</v>
      </c>
    </row>
    <row r="5" spans="1:12" s="30" customFormat="1" ht="21" customHeight="1">
      <c r="A5" s="24"/>
      <c r="B5" s="25" t="s">
        <v>14</v>
      </c>
      <c r="C5" s="25" t="s">
        <v>14</v>
      </c>
      <c r="D5" s="26" t="s">
        <v>15</v>
      </c>
      <c r="E5" s="25" t="s">
        <v>8</v>
      </c>
      <c r="F5" s="25" t="s">
        <v>16</v>
      </c>
      <c r="G5" s="25" t="s">
        <v>17</v>
      </c>
      <c r="H5" s="27" t="s">
        <v>14</v>
      </c>
      <c r="I5" s="28" t="s">
        <v>8</v>
      </c>
      <c r="J5" s="25" t="s">
        <v>16</v>
      </c>
      <c r="K5" s="25" t="s">
        <v>17</v>
      </c>
      <c r="L5" s="29"/>
    </row>
    <row r="6" spans="1:12" s="49" customFormat="1" ht="24" customHeight="1">
      <c r="A6" s="43" t="s">
        <v>18</v>
      </c>
      <c r="B6" s="44">
        <f>SUM(B7:B20)</f>
        <v>0</v>
      </c>
      <c r="C6" s="44">
        <f>SUM(C7:C20)</f>
        <v>5067</v>
      </c>
      <c r="D6" s="45" t="e">
        <f t="shared" ref="D6:D34" si="0">C6/B6*100</f>
        <v>#DIV/0!</v>
      </c>
      <c r="E6" s="44">
        <f>SUM(E7:E20)</f>
        <v>4143</v>
      </c>
      <c r="F6" s="46">
        <f t="shared" ref="F6:F34" si="1">C6-E6</f>
        <v>924</v>
      </c>
      <c r="G6" s="47">
        <f t="shared" ref="G6:G34" si="2">F6/E6*100</f>
        <v>22.302679217958001</v>
      </c>
      <c r="H6" s="44">
        <f>H7+H8+H9+H10+H11+H12+H13+H14+H15+H16+H17+H18+H19+H20</f>
        <v>5067</v>
      </c>
      <c r="I6" s="44">
        <f>SUM(I7:I20)</f>
        <v>4143</v>
      </c>
      <c r="J6" s="46">
        <f t="shared" ref="J6:J34" si="3">H6-I6</f>
        <v>924</v>
      </c>
      <c r="K6" s="47">
        <f t="shared" ref="K6:K24" si="4">J6/I6*100</f>
        <v>22.302679217958001</v>
      </c>
      <c r="L6" s="48"/>
    </row>
    <row r="7" spans="1:12" s="42" customFormat="1" ht="24" customHeight="1">
      <c r="A7" s="32" t="s">
        <v>19</v>
      </c>
      <c r="B7" s="50"/>
      <c r="C7" s="51">
        <v>1660</v>
      </c>
      <c r="D7" s="52" t="e">
        <f t="shared" si="0"/>
        <v>#DIV/0!</v>
      </c>
      <c r="E7" s="51">
        <v>1549</v>
      </c>
      <c r="F7" s="53">
        <f t="shared" si="1"/>
        <v>111</v>
      </c>
      <c r="G7" s="54">
        <f t="shared" si="2"/>
        <v>7.1659134925758599</v>
      </c>
      <c r="H7" s="51">
        <v>1660</v>
      </c>
      <c r="I7" s="51">
        <v>1549</v>
      </c>
      <c r="J7" s="53">
        <f t="shared" si="3"/>
        <v>111</v>
      </c>
      <c r="K7" s="54">
        <f t="shared" si="4"/>
        <v>7.1659134925758599</v>
      </c>
      <c r="L7" s="48"/>
    </row>
    <row r="8" spans="1:12" s="42" customFormat="1" ht="24" customHeight="1">
      <c r="A8" s="32" t="s">
        <v>20</v>
      </c>
      <c r="B8" s="50"/>
      <c r="C8" s="51">
        <v>1157</v>
      </c>
      <c r="D8" s="52" t="e">
        <f t="shared" si="0"/>
        <v>#DIV/0!</v>
      </c>
      <c r="E8" s="51">
        <v>611</v>
      </c>
      <c r="F8" s="53">
        <f t="shared" si="1"/>
        <v>546</v>
      </c>
      <c r="G8" s="54">
        <f t="shared" si="2"/>
        <v>89.361702127659598</v>
      </c>
      <c r="H8" s="51">
        <v>1157</v>
      </c>
      <c r="I8" s="51">
        <v>611</v>
      </c>
      <c r="J8" s="53">
        <f t="shared" si="3"/>
        <v>546</v>
      </c>
      <c r="K8" s="54">
        <f t="shared" si="4"/>
        <v>89.361702127659598</v>
      </c>
      <c r="L8" s="48"/>
    </row>
    <row r="9" spans="1:12" s="42" customFormat="1" ht="24" customHeight="1">
      <c r="A9" s="32" t="s">
        <v>21</v>
      </c>
      <c r="B9" s="50"/>
      <c r="C9" s="51">
        <v>299</v>
      </c>
      <c r="D9" s="52" t="e">
        <f t="shared" si="0"/>
        <v>#DIV/0!</v>
      </c>
      <c r="E9" s="51">
        <v>216</v>
      </c>
      <c r="F9" s="53">
        <f t="shared" si="1"/>
        <v>83</v>
      </c>
      <c r="G9" s="54">
        <f t="shared" si="2"/>
        <v>38.425925925925903</v>
      </c>
      <c r="H9" s="51">
        <v>299</v>
      </c>
      <c r="I9" s="51">
        <v>216</v>
      </c>
      <c r="J9" s="53">
        <f t="shared" si="3"/>
        <v>83</v>
      </c>
      <c r="K9" s="54">
        <f t="shared" si="4"/>
        <v>38.425925925925903</v>
      </c>
      <c r="L9" s="48"/>
    </row>
    <row r="10" spans="1:12" s="42" customFormat="1" ht="24" customHeight="1">
      <c r="A10" s="32" t="s">
        <v>22</v>
      </c>
      <c r="B10" s="50"/>
      <c r="C10" s="51">
        <v>13</v>
      </c>
      <c r="D10" s="52" t="e">
        <f t="shared" si="0"/>
        <v>#DIV/0!</v>
      </c>
      <c r="E10" s="51">
        <v>11</v>
      </c>
      <c r="F10" s="53">
        <f t="shared" si="1"/>
        <v>2</v>
      </c>
      <c r="G10" s="54">
        <f t="shared" si="2"/>
        <v>18.181818181818201</v>
      </c>
      <c r="H10" s="51">
        <v>13</v>
      </c>
      <c r="I10" s="51">
        <v>11</v>
      </c>
      <c r="J10" s="53">
        <f t="shared" si="3"/>
        <v>2</v>
      </c>
      <c r="K10" s="54">
        <f t="shared" si="4"/>
        <v>18.181818181818201</v>
      </c>
      <c r="L10" s="48"/>
    </row>
    <row r="11" spans="1:12" s="42" customFormat="1" ht="24" customHeight="1">
      <c r="A11" s="32" t="s">
        <v>23</v>
      </c>
      <c r="B11" s="50"/>
      <c r="C11" s="51">
        <v>427</v>
      </c>
      <c r="D11" s="52" t="e">
        <f t="shared" si="0"/>
        <v>#DIV/0!</v>
      </c>
      <c r="E11" s="51">
        <v>455</v>
      </c>
      <c r="F11" s="53">
        <f t="shared" si="1"/>
        <v>-28</v>
      </c>
      <c r="G11" s="54">
        <f t="shared" si="2"/>
        <v>-6.1538461538461497</v>
      </c>
      <c r="H11" s="51">
        <v>427</v>
      </c>
      <c r="I11" s="51">
        <v>455</v>
      </c>
      <c r="J11" s="53">
        <f t="shared" si="3"/>
        <v>-28</v>
      </c>
      <c r="K11" s="54">
        <f t="shared" si="4"/>
        <v>-6.1538461538461497</v>
      </c>
      <c r="L11" s="48"/>
    </row>
    <row r="12" spans="1:12" s="42" customFormat="1" ht="24" customHeight="1">
      <c r="A12" s="32" t="s">
        <v>24</v>
      </c>
      <c r="B12" s="50"/>
      <c r="C12" s="51">
        <v>110</v>
      </c>
      <c r="D12" s="52" t="e">
        <f t="shared" si="0"/>
        <v>#DIV/0!</v>
      </c>
      <c r="E12" s="51">
        <v>107</v>
      </c>
      <c r="F12" s="53">
        <f t="shared" si="1"/>
        <v>3</v>
      </c>
      <c r="G12" s="54">
        <f t="shared" si="2"/>
        <v>2.8037383177570101</v>
      </c>
      <c r="H12" s="51">
        <v>110</v>
      </c>
      <c r="I12" s="51">
        <v>107</v>
      </c>
      <c r="J12" s="53">
        <f t="shared" si="3"/>
        <v>3</v>
      </c>
      <c r="K12" s="54">
        <f t="shared" si="4"/>
        <v>2.8037383177570101</v>
      </c>
      <c r="L12" s="48"/>
    </row>
    <row r="13" spans="1:12" s="42" customFormat="1" ht="24" customHeight="1">
      <c r="A13" s="32" t="s">
        <v>25</v>
      </c>
      <c r="B13" s="50"/>
      <c r="C13" s="51">
        <v>246</v>
      </c>
      <c r="D13" s="52" t="e">
        <f t="shared" si="0"/>
        <v>#DIV/0!</v>
      </c>
      <c r="E13" s="51">
        <v>191</v>
      </c>
      <c r="F13" s="53">
        <f t="shared" si="1"/>
        <v>55</v>
      </c>
      <c r="G13" s="54">
        <f t="shared" si="2"/>
        <v>28.795811518324602</v>
      </c>
      <c r="H13" s="51">
        <v>246</v>
      </c>
      <c r="I13" s="51">
        <v>191</v>
      </c>
      <c r="J13" s="53">
        <f t="shared" si="3"/>
        <v>55</v>
      </c>
      <c r="K13" s="54">
        <f t="shared" si="4"/>
        <v>28.795811518324602</v>
      </c>
      <c r="L13" s="48"/>
    </row>
    <row r="14" spans="1:12" s="42" customFormat="1" ht="24" customHeight="1">
      <c r="A14" s="32" t="s">
        <v>26</v>
      </c>
      <c r="B14" s="50"/>
      <c r="C14" s="51">
        <v>98</v>
      </c>
      <c r="D14" s="52" t="e">
        <f t="shared" si="0"/>
        <v>#DIV/0!</v>
      </c>
      <c r="E14" s="51">
        <v>22</v>
      </c>
      <c r="F14" s="53">
        <f t="shared" si="1"/>
        <v>76</v>
      </c>
      <c r="G14" s="54">
        <f t="shared" si="2"/>
        <v>345.45454545454498</v>
      </c>
      <c r="H14" s="51">
        <v>98</v>
      </c>
      <c r="I14" s="51">
        <v>22</v>
      </c>
      <c r="J14" s="53">
        <f t="shared" si="3"/>
        <v>76</v>
      </c>
      <c r="K14" s="54">
        <f t="shared" si="4"/>
        <v>345.45454545454498</v>
      </c>
      <c r="L14" s="48"/>
    </row>
    <row r="15" spans="1:12" s="42" customFormat="1" ht="24" customHeight="1">
      <c r="A15" s="32" t="s">
        <v>27</v>
      </c>
      <c r="B15" s="50"/>
      <c r="C15" s="51">
        <v>249</v>
      </c>
      <c r="D15" s="52" t="e">
        <f t="shared" si="0"/>
        <v>#DIV/0!</v>
      </c>
      <c r="E15" s="51">
        <v>38</v>
      </c>
      <c r="F15" s="53">
        <f t="shared" si="1"/>
        <v>211</v>
      </c>
      <c r="G15" s="54">
        <f t="shared" si="2"/>
        <v>555.26315789473699</v>
      </c>
      <c r="H15" s="51">
        <v>249</v>
      </c>
      <c r="I15" s="51">
        <v>38</v>
      </c>
      <c r="J15" s="53">
        <f t="shared" si="3"/>
        <v>211</v>
      </c>
      <c r="K15" s="54">
        <f t="shared" si="4"/>
        <v>555.26315789473699</v>
      </c>
      <c r="L15" s="48"/>
    </row>
    <row r="16" spans="1:12" s="42" customFormat="1" ht="24" customHeight="1">
      <c r="A16" s="31" t="s">
        <v>28</v>
      </c>
      <c r="B16" s="50"/>
      <c r="C16" s="51">
        <v>194</v>
      </c>
      <c r="D16" s="52" t="e">
        <f t="shared" si="0"/>
        <v>#DIV/0!</v>
      </c>
      <c r="E16" s="51">
        <v>157</v>
      </c>
      <c r="F16" s="53">
        <f t="shared" si="1"/>
        <v>37</v>
      </c>
      <c r="G16" s="54">
        <f t="shared" si="2"/>
        <v>23.566878980891701</v>
      </c>
      <c r="H16" s="51">
        <v>194</v>
      </c>
      <c r="I16" s="51">
        <v>157</v>
      </c>
      <c r="J16" s="53">
        <f t="shared" si="3"/>
        <v>37</v>
      </c>
      <c r="K16" s="54">
        <f t="shared" si="4"/>
        <v>23.566878980891701</v>
      </c>
      <c r="L16" s="48"/>
    </row>
    <row r="17" spans="1:12" s="42" customFormat="1" ht="24" customHeight="1">
      <c r="A17" s="31" t="s">
        <v>29</v>
      </c>
      <c r="B17" s="50"/>
      <c r="C17" s="51">
        <v>58</v>
      </c>
      <c r="D17" s="52" t="e">
        <f t="shared" si="0"/>
        <v>#DIV/0!</v>
      </c>
      <c r="E17" s="51">
        <v>48</v>
      </c>
      <c r="F17" s="53">
        <f t="shared" si="1"/>
        <v>10</v>
      </c>
      <c r="G17" s="54">
        <f t="shared" si="2"/>
        <v>20.8333333333333</v>
      </c>
      <c r="H17" s="51">
        <v>58</v>
      </c>
      <c r="I17" s="51">
        <v>48</v>
      </c>
      <c r="J17" s="53">
        <f t="shared" si="3"/>
        <v>10</v>
      </c>
      <c r="K17" s="54">
        <f t="shared" si="4"/>
        <v>20.8333333333333</v>
      </c>
      <c r="L17" s="48"/>
    </row>
    <row r="18" spans="1:12" s="42" customFormat="1" ht="24" customHeight="1">
      <c r="A18" s="32" t="s">
        <v>30</v>
      </c>
      <c r="B18" s="50"/>
      <c r="C18" s="51">
        <v>0</v>
      </c>
      <c r="D18" s="52" t="e">
        <f t="shared" si="0"/>
        <v>#DIV/0!</v>
      </c>
      <c r="E18" s="51">
        <v>0</v>
      </c>
      <c r="F18" s="53">
        <f t="shared" si="1"/>
        <v>0</v>
      </c>
      <c r="G18" s="54"/>
      <c r="H18" s="51">
        <v>0</v>
      </c>
      <c r="I18" s="51">
        <v>0</v>
      </c>
      <c r="J18" s="53">
        <f t="shared" si="3"/>
        <v>0</v>
      </c>
      <c r="K18" s="54"/>
      <c r="L18" s="48"/>
    </row>
    <row r="19" spans="1:12" s="42" customFormat="1" ht="24" customHeight="1">
      <c r="A19" s="32" t="s">
        <v>31</v>
      </c>
      <c r="B19" s="50"/>
      <c r="C19" s="51">
        <v>556</v>
      </c>
      <c r="D19" s="52" t="e">
        <f t="shared" si="0"/>
        <v>#DIV/0!</v>
      </c>
      <c r="E19" s="51">
        <v>738</v>
      </c>
      <c r="F19" s="53">
        <f t="shared" si="1"/>
        <v>-182</v>
      </c>
      <c r="G19" s="54">
        <f t="shared" si="2"/>
        <v>-24.661246612466101</v>
      </c>
      <c r="H19" s="51">
        <v>556</v>
      </c>
      <c r="I19" s="51">
        <v>738</v>
      </c>
      <c r="J19" s="53">
        <f t="shared" si="3"/>
        <v>-182</v>
      </c>
      <c r="K19" s="54">
        <f t="shared" si="4"/>
        <v>-24.661246612466101</v>
      </c>
      <c r="L19" s="48"/>
    </row>
    <row r="20" spans="1:12" s="42" customFormat="1" ht="24" customHeight="1">
      <c r="A20" s="32" t="s">
        <v>32</v>
      </c>
      <c r="B20" s="50"/>
      <c r="C20" s="51">
        <v>0</v>
      </c>
      <c r="D20" s="52" t="e">
        <f t="shared" si="0"/>
        <v>#DIV/0!</v>
      </c>
      <c r="E20" s="51">
        <v>0</v>
      </c>
      <c r="F20" s="53">
        <f t="shared" si="1"/>
        <v>0</v>
      </c>
      <c r="G20" s="54"/>
      <c r="H20" s="51">
        <v>0</v>
      </c>
      <c r="I20" s="51">
        <v>0</v>
      </c>
      <c r="J20" s="53">
        <f t="shared" si="3"/>
        <v>0</v>
      </c>
      <c r="K20" s="54"/>
      <c r="L20" s="48"/>
    </row>
    <row r="21" spans="1:12" s="49" customFormat="1" ht="24" customHeight="1">
      <c r="A21" s="55" t="s">
        <v>33</v>
      </c>
      <c r="B21" s="56">
        <f>SUM(B22:B29)</f>
        <v>0</v>
      </c>
      <c r="C21" s="56">
        <f>SUM(C22:C29)</f>
        <v>4336</v>
      </c>
      <c r="D21" s="45" t="e">
        <f t="shared" si="0"/>
        <v>#DIV/0!</v>
      </c>
      <c r="E21" s="56">
        <f>E22+E23+E24+E25+E26+E27+E28+E29</f>
        <v>4278</v>
      </c>
      <c r="F21" s="46">
        <f t="shared" si="1"/>
        <v>58</v>
      </c>
      <c r="G21" s="47">
        <f t="shared" si="2"/>
        <v>1.3557737260402101</v>
      </c>
      <c r="H21" s="56">
        <f>H22+H23+H24+H25+H26+H27+H28+H29</f>
        <v>4336</v>
      </c>
      <c r="I21" s="57">
        <f>I22+I23+I24+I25+I26+I27+I28+I29</f>
        <v>4278</v>
      </c>
      <c r="J21" s="46">
        <f t="shared" si="3"/>
        <v>58</v>
      </c>
      <c r="K21" s="47">
        <f t="shared" si="4"/>
        <v>1.3557737260402101</v>
      </c>
      <c r="L21" s="48"/>
    </row>
    <row r="22" spans="1:12" s="42" customFormat="1" ht="24" customHeight="1">
      <c r="A22" s="32" t="s">
        <v>34</v>
      </c>
      <c r="B22" s="51"/>
      <c r="C22" s="51">
        <v>296</v>
      </c>
      <c r="D22" s="52"/>
      <c r="E22" s="51">
        <v>323</v>
      </c>
      <c r="F22" s="53">
        <f t="shared" si="1"/>
        <v>-27</v>
      </c>
      <c r="G22" s="54">
        <f t="shared" si="2"/>
        <v>-8.3591331269349798</v>
      </c>
      <c r="H22" s="51">
        <v>296</v>
      </c>
      <c r="I22" s="51">
        <v>323</v>
      </c>
      <c r="J22" s="53">
        <f t="shared" si="3"/>
        <v>-27</v>
      </c>
      <c r="K22" s="54">
        <f t="shared" si="4"/>
        <v>-8.3591331269349798</v>
      </c>
      <c r="L22" s="48"/>
    </row>
    <row r="23" spans="1:12" s="42" customFormat="1" ht="24" customHeight="1">
      <c r="A23" s="32" t="s">
        <v>35</v>
      </c>
      <c r="B23" s="51"/>
      <c r="C23" s="51">
        <v>1572</v>
      </c>
      <c r="D23" s="52"/>
      <c r="E23" s="51">
        <v>1714</v>
      </c>
      <c r="F23" s="53">
        <f t="shared" si="1"/>
        <v>-142</v>
      </c>
      <c r="G23" s="54">
        <f t="shared" si="2"/>
        <v>-8.2847141190198403</v>
      </c>
      <c r="H23" s="51">
        <v>1572</v>
      </c>
      <c r="I23" s="51">
        <v>1714</v>
      </c>
      <c r="J23" s="53">
        <f t="shared" si="3"/>
        <v>-142</v>
      </c>
      <c r="K23" s="54">
        <f t="shared" si="4"/>
        <v>-8.2847141190198403</v>
      </c>
      <c r="L23" s="48"/>
    </row>
    <row r="24" spans="1:12" s="42" customFormat="1" ht="24" customHeight="1">
      <c r="A24" s="32" t="s">
        <v>36</v>
      </c>
      <c r="B24" s="51"/>
      <c r="C24" s="51">
        <v>1349</v>
      </c>
      <c r="D24" s="52"/>
      <c r="E24" s="51">
        <v>957</v>
      </c>
      <c r="F24" s="53">
        <f t="shared" si="1"/>
        <v>392</v>
      </c>
      <c r="G24" s="54">
        <f t="shared" si="2"/>
        <v>40.9613375130617</v>
      </c>
      <c r="H24" s="51">
        <v>1349</v>
      </c>
      <c r="I24" s="51">
        <v>957</v>
      </c>
      <c r="J24" s="53">
        <f t="shared" si="3"/>
        <v>392</v>
      </c>
      <c r="K24" s="54">
        <f t="shared" si="4"/>
        <v>40.9613375130617</v>
      </c>
      <c r="L24" s="48"/>
    </row>
    <row r="25" spans="1:12" s="42" customFormat="1" ht="24" customHeight="1">
      <c r="A25" s="32" t="s">
        <v>37</v>
      </c>
      <c r="B25" s="58"/>
      <c r="C25" s="58">
        <v>705</v>
      </c>
      <c r="D25" s="52"/>
      <c r="E25" s="58">
        <v>107</v>
      </c>
      <c r="F25" s="53">
        <f t="shared" si="1"/>
        <v>598</v>
      </c>
      <c r="G25" s="54">
        <f t="shared" si="2"/>
        <v>558.87850467289695</v>
      </c>
      <c r="H25" s="58">
        <v>705</v>
      </c>
      <c r="I25" s="58">
        <v>107</v>
      </c>
      <c r="J25" s="53">
        <f t="shared" si="3"/>
        <v>598</v>
      </c>
      <c r="K25" s="54">
        <f t="shared" ref="K25:K29" si="5">J25/I25*100</f>
        <v>558.87850467289695</v>
      </c>
      <c r="L25" s="48"/>
    </row>
    <row r="26" spans="1:12" s="42" customFormat="1" ht="24" customHeight="1">
      <c r="A26" s="32" t="s">
        <v>38</v>
      </c>
      <c r="B26" s="58"/>
      <c r="C26" s="58">
        <v>160</v>
      </c>
      <c r="D26" s="52"/>
      <c r="E26" s="58">
        <v>0</v>
      </c>
      <c r="F26" s="53">
        <f t="shared" si="1"/>
        <v>160</v>
      </c>
      <c r="G26" s="54"/>
      <c r="H26" s="58">
        <v>160</v>
      </c>
      <c r="I26" s="58">
        <v>0</v>
      </c>
      <c r="J26" s="53">
        <f t="shared" si="3"/>
        <v>160</v>
      </c>
      <c r="K26" s="54"/>
      <c r="L26" s="48"/>
    </row>
    <row r="27" spans="1:12" s="42" customFormat="1" ht="24" customHeight="1">
      <c r="A27" s="32" t="s">
        <v>39</v>
      </c>
      <c r="B27" s="58"/>
      <c r="C27" s="58">
        <v>68</v>
      </c>
      <c r="D27" s="52"/>
      <c r="E27" s="58">
        <v>896</v>
      </c>
      <c r="F27" s="53">
        <f t="shared" si="1"/>
        <v>-828</v>
      </c>
      <c r="G27" s="54">
        <f t="shared" si="2"/>
        <v>-92.410714285714306</v>
      </c>
      <c r="H27" s="58">
        <v>68</v>
      </c>
      <c r="I27" s="58">
        <v>896</v>
      </c>
      <c r="J27" s="53">
        <f t="shared" si="3"/>
        <v>-828</v>
      </c>
      <c r="K27" s="54">
        <f t="shared" si="5"/>
        <v>-92.410714285714306</v>
      </c>
      <c r="L27" s="48"/>
    </row>
    <row r="28" spans="1:12" s="42" customFormat="1" ht="24" customHeight="1">
      <c r="A28" s="32" t="s">
        <v>40</v>
      </c>
      <c r="B28" s="51"/>
      <c r="C28" s="51">
        <v>186</v>
      </c>
      <c r="D28" s="52"/>
      <c r="E28" s="51">
        <v>276</v>
      </c>
      <c r="F28" s="53">
        <f t="shared" si="1"/>
        <v>-90</v>
      </c>
      <c r="G28" s="54">
        <f t="shared" si="2"/>
        <v>-32.6086956521739</v>
      </c>
      <c r="H28" s="51">
        <v>186</v>
      </c>
      <c r="I28" s="51">
        <v>276</v>
      </c>
      <c r="J28" s="53">
        <f t="shared" si="3"/>
        <v>-90</v>
      </c>
      <c r="K28" s="54">
        <f t="shared" si="5"/>
        <v>-32.6086956521739</v>
      </c>
      <c r="L28" s="48"/>
    </row>
    <row r="29" spans="1:12" s="42" customFormat="1" ht="24" customHeight="1">
      <c r="A29" s="32" t="s">
        <v>41</v>
      </c>
      <c r="B29" s="59"/>
      <c r="C29" s="59">
        <v>0</v>
      </c>
      <c r="D29" s="60"/>
      <c r="E29" s="59">
        <v>5</v>
      </c>
      <c r="F29" s="61">
        <f t="shared" si="1"/>
        <v>-5</v>
      </c>
      <c r="G29" s="54">
        <f t="shared" si="2"/>
        <v>-100</v>
      </c>
      <c r="H29" s="59">
        <v>0</v>
      </c>
      <c r="I29" s="59">
        <v>5</v>
      </c>
      <c r="J29" s="53">
        <f t="shared" si="3"/>
        <v>-5</v>
      </c>
      <c r="K29" s="54">
        <f t="shared" si="5"/>
        <v>-100</v>
      </c>
      <c r="L29" s="48"/>
    </row>
    <row r="30" spans="1:12" s="62" customFormat="1" ht="24" customHeight="1">
      <c r="A30" s="33" t="s">
        <v>42</v>
      </c>
      <c r="B30" s="56">
        <f>B6+B21</f>
        <v>0</v>
      </c>
      <c r="C30" s="56">
        <f>C6+C21</f>
        <v>9403</v>
      </c>
      <c r="D30" s="45" t="e">
        <f t="shared" si="0"/>
        <v>#DIV/0!</v>
      </c>
      <c r="E30" s="34">
        <f>E6+E21</f>
        <v>8421</v>
      </c>
      <c r="F30" s="46">
        <f t="shared" si="1"/>
        <v>982</v>
      </c>
      <c r="G30" s="47">
        <f t="shared" si="2"/>
        <v>11.661322883267999</v>
      </c>
      <c r="H30" s="56">
        <f>H6+H21</f>
        <v>9403</v>
      </c>
      <c r="I30" s="57">
        <f>I6+I21</f>
        <v>8421</v>
      </c>
      <c r="J30" s="46">
        <f t="shared" si="3"/>
        <v>982</v>
      </c>
      <c r="K30" s="47">
        <f t="shared" ref="K30:K34" si="6">J30/I30*100</f>
        <v>11.661322883267999</v>
      </c>
      <c r="L30" s="48"/>
    </row>
    <row r="31" spans="1:12" s="49" customFormat="1" ht="24" customHeight="1">
      <c r="A31" s="33" t="s">
        <v>43</v>
      </c>
      <c r="B31" s="56"/>
      <c r="C31" s="56">
        <v>1535</v>
      </c>
      <c r="D31" s="45"/>
      <c r="E31" s="56">
        <v>9096</v>
      </c>
      <c r="F31" s="46">
        <f t="shared" si="1"/>
        <v>-7561</v>
      </c>
      <c r="G31" s="47">
        <f t="shared" si="2"/>
        <v>-83.124450307827601</v>
      </c>
      <c r="H31" s="56">
        <v>1535</v>
      </c>
      <c r="I31" s="56">
        <v>9096</v>
      </c>
      <c r="J31" s="46">
        <f t="shared" si="3"/>
        <v>-7561</v>
      </c>
      <c r="K31" s="47">
        <f t="shared" si="6"/>
        <v>-83.124450307827601</v>
      </c>
      <c r="L31" s="48"/>
    </row>
    <row r="32" spans="1:12" s="42" customFormat="1" ht="24" customHeight="1">
      <c r="A32" s="31" t="s">
        <v>44</v>
      </c>
      <c r="B32" s="59"/>
      <c r="C32" s="59">
        <v>363</v>
      </c>
      <c r="D32" s="60"/>
      <c r="E32" s="59">
        <v>8990</v>
      </c>
      <c r="F32" s="61">
        <f t="shared" si="1"/>
        <v>-8627</v>
      </c>
      <c r="G32" s="63">
        <f t="shared" si="2"/>
        <v>-95.962180200222505</v>
      </c>
      <c r="H32" s="59">
        <v>363</v>
      </c>
      <c r="I32" s="59">
        <v>8990</v>
      </c>
      <c r="J32" s="53">
        <f t="shared" si="3"/>
        <v>-8627</v>
      </c>
      <c r="K32" s="54">
        <f t="shared" si="6"/>
        <v>-95.962180200222505</v>
      </c>
      <c r="L32" s="48"/>
    </row>
    <row r="33" spans="1:12" s="49" customFormat="1" ht="24" customHeight="1">
      <c r="A33" s="33" t="s">
        <v>45</v>
      </c>
      <c r="B33" s="56"/>
      <c r="C33" s="56">
        <v>0</v>
      </c>
      <c r="D33" s="45"/>
      <c r="E33" s="56">
        <v>0</v>
      </c>
      <c r="F33" s="46">
        <f t="shared" si="1"/>
        <v>0</v>
      </c>
      <c r="G33" s="47"/>
      <c r="H33" s="57">
        <v>0</v>
      </c>
      <c r="I33" s="56">
        <v>0</v>
      </c>
      <c r="J33" s="46">
        <f t="shared" si="3"/>
        <v>0</v>
      </c>
      <c r="K33" s="47"/>
      <c r="L33" s="48"/>
    </row>
    <row r="34" spans="1:12" s="42" customFormat="1" ht="24" customHeight="1">
      <c r="A34" s="35" t="s">
        <v>46</v>
      </c>
      <c r="B34" s="36">
        <f>B30+B31+B33</f>
        <v>0</v>
      </c>
      <c r="C34" s="36">
        <f>C30+C31+C33</f>
        <v>10938</v>
      </c>
      <c r="D34" s="45" t="e">
        <f t="shared" si="0"/>
        <v>#DIV/0!</v>
      </c>
      <c r="E34" s="36">
        <f>E30+E31+E33</f>
        <v>17517</v>
      </c>
      <c r="F34" s="64">
        <f t="shared" si="1"/>
        <v>-6579</v>
      </c>
      <c r="G34" s="65">
        <f t="shared" si="2"/>
        <v>-37.557800993320797</v>
      </c>
      <c r="H34" s="36">
        <f>H30+H31+H33</f>
        <v>10938</v>
      </c>
      <c r="I34" s="36">
        <f>I30+I31+I33</f>
        <v>17517</v>
      </c>
      <c r="J34" s="66">
        <f t="shared" si="3"/>
        <v>-6579</v>
      </c>
      <c r="K34" s="65">
        <f t="shared" si="6"/>
        <v>-37.557800993320797</v>
      </c>
      <c r="L34" s="67"/>
    </row>
    <row r="35" spans="1:12">
      <c r="A35" s="69"/>
      <c r="B35" s="70"/>
      <c r="C35" s="70"/>
      <c r="D35" s="70"/>
      <c r="E35" s="70"/>
      <c r="L35" s="1" t="s">
        <v>47</v>
      </c>
    </row>
    <row r="38" spans="1:12">
      <c r="E38" s="40"/>
    </row>
    <row r="39" spans="1:12">
      <c r="C39" s="41"/>
    </row>
    <row r="41" spans="1:12">
      <c r="C41" s="41"/>
    </row>
  </sheetData>
  <mergeCells count="2">
    <mergeCell ref="A1:L1"/>
    <mergeCell ref="A35:E35"/>
  </mergeCells>
  <phoneticPr fontId="3" type="noConversion"/>
  <printOptions horizontalCentered="1" verticalCentered="1"/>
  <pageMargins left="0.118110236220472" right="0.15748031496063" top="0.196850393700787" bottom="0.39370078740157499" header="0.31496062992126" footer="0.31496062992126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2024年1月</vt:lpstr>
    </vt:vector>
  </TitlesOfParts>
  <Company>Microsoft China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czj-10</dc:creator>
  <cp:lastModifiedBy>deel</cp:lastModifiedBy>
  <cp:lastPrinted>2024-02-02T06:57:16Z</cp:lastPrinted>
  <dcterms:created xsi:type="dcterms:W3CDTF">2017-02-04T08:07:00Z</dcterms:created>
  <dcterms:modified xsi:type="dcterms:W3CDTF">2024-03-27T01:44:00Z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0BD8C4A54B40453A97CC3ACE3E5FB41B</vt:lpwstr>
  </property>
</Properties>
</file>