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2024年2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<sst xmlns="http://schemas.openxmlformats.org/spreadsheetml/2006/main" count="65" uniqueCount="52">
  <si>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t>陆 丰 市 2024 年 2 月 财 政 预 算 收 入 完 成 情 况 表</t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</si>
  <si>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</si>
  <si>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</si>
  <si>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</si>
  <si>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charset val="134"/>
      </rPr>
      <t>占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</si>
  <si>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</si>
  <si>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</si>
  <si>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</si>
  <si>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</si>
  <si>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</si>
  <si>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</si>
  <si>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charset val="134"/>
      </rPr>
      <t>预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</si>
  <si>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</si>
  <si>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</si>
  <si>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</si>
  <si>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</si>
  <si>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</si>
  <si>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</si>
  <si>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</si>
  <si>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</si>
  <si>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</si>
  <si>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</si>
  <si>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</si>
  <si>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</si>
  <si>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</si>
  <si>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</si>
  <si>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</si>
  <si>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</si>
  <si>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</si>
  <si>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</si>
  <si>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</si>
  <si>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10、车船税</t>
  </si>
  <si>
    <t xml:space="preserve">    11、环境保护税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</si>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</sst>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0_ "/>
    <numFmt numFmtId="179" formatCode="#,##0_);\(#,##0\)"/>
    <numFmt numFmtId="180" formatCode="#,##0.0_ "/>
    <numFmt numFmtId="181" formatCode="#,##0_);[Red]\(#,##0\)"/>
    <numFmt numFmtId="182" formatCode="0.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center"/>
    </xf>
    <xf numFmtId="3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/>
    </xf>
    <xf numFmtId="176" fontId="1" fillId="2" borderId="4" xfId="0" applyNumberFormat="1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6" fontId="1" fillId="2" borderId="6" xfId="0" applyNumberFormat="1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176" fontId="5" fillId="2" borderId="8" xfId="0" applyNumberFormat="1" applyFont="1" applyFill="1" applyBorder="1" applyAlignment="1">
      <alignment horizontal="center"/>
    </xf>
    <xf numFmtId="177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79" fontId="3" fillId="0" borderId="11" xfId="0" applyNumberFormat="1" applyFont="1" applyFill="1" applyBorder="1" applyAlignment="1">
      <alignment vertical="center"/>
    </xf>
    <xf numFmtId="181" fontId="3" fillId="0" borderId="11" xfId="0" applyNumberFormat="1" applyFont="1" applyFill="1" applyBorder="1" applyAlignment="1">
      <alignment vertical="center"/>
    </xf>
    <xf numFmtId="182" fontId="3" fillId="0" borderId="8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80" fontId="3" fillId="0" borderId="8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vertical="center"/>
    </xf>
    <xf numFmtId="181" fontId="2" fillId="0" borderId="11" xfId="0" applyNumberFormat="1" applyFont="1" applyFill="1" applyBorder="1" applyAlignment="1">
      <alignment vertical="center"/>
    </xf>
    <xf numFmtId="181" fontId="3" fillId="2" borderId="11" xfId="0" applyNumberFormat="1" applyFont="1" applyFill="1" applyBorder="1" applyAlignment="1">
      <alignment vertical="center"/>
    </xf>
    <xf numFmtId="182" fontId="3" fillId="2" borderId="8" xfId="0" applyNumberFormat="1" applyFont="1" applyFill="1" applyBorder="1" applyAlignment="1">
      <alignment vertical="center"/>
    </xf>
    <xf numFmtId="177" fontId="3" fillId="2" borderId="8" xfId="0" applyNumberFormat="1" applyFont="1" applyFill="1" applyBorder="1" applyAlignment="1">
      <alignment vertical="center"/>
    </xf>
    <xf numFmtId="177" fontId="3" fillId="2" borderId="11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/>
    </xf>
    <xf numFmtId="182" fontId="2" fillId="0" borderId="8" xfId="0" applyNumberFormat="1" applyFont="1" applyFill="1" applyBorder="1" applyAlignment="1">
      <alignment vertical="center"/>
    </xf>
    <xf numFmtId="181" fontId="2" fillId="0" borderId="11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/>
    </xf>
    <xf numFmtId="180" fontId="3" fillId="2" borderId="8" xfId="0" applyNumberFormat="1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vertical="center"/>
    </xf>
    <xf numFmtId="180" fontId="2" fillId="0" borderId="1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178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78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78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79" fontId="2" fillId="0" borderId="17" xfId="0" applyNumberFormat="1" applyFont="1" applyFill="1" applyBorder="1" applyAlignment="1">
      <alignment vertical="center"/>
    </xf>
    <xf numFmtId="177" fontId="2" fillId="0" borderId="1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H10" sqref="H10"/>
    </sheetView>
  </sheetViews>
  <sheetFormatPr defaultColWidth="9.81818181818182" defaultRowHeight="15"/>
  <cols>
    <col min="1" max="1" width="39.9272727272727" style="7" customWidth="1"/>
    <col min="2" max="2" width="13.2" style="7" customWidth="1"/>
    <col min="3" max="3" width="13.2" style="5" customWidth="1"/>
    <col min="4" max="4" width="13.2" style="8" hidden="1" customWidth="1"/>
    <col min="5" max="7" width="13.2" style="5" customWidth="1"/>
    <col min="8" max="8" width="13.2" style="9" customWidth="1"/>
    <col min="9" max="9" width="13.2" style="10" customWidth="1"/>
    <col min="10" max="11" width="13.2" style="7" customWidth="1"/>
    <col min="12" max="12" width="26.2909090909091" style="7" customWidth="1"/>
    <col min="13" max="149" width="9.81818181818182" style="7" customWidth="1"/>
    <col min="150" max="16384" width="9.81818181818182" style="7"/>
  </cols>
  <sheetData>
    <row r="1" ht="32.2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20.25" customHeight="1" spans="1:12">
      <c r="A2" s="12">
        <v>45351</v>
      </c>
      <c r="B2" s="12"/>
      <c r="C2" s="13"/>
      <c r="D2" s="14"/>
      <c r="E2" s="13"/>
      <c r="F2" s="13"/>
      <c r="G2" s="13"/>
      <c r="H2" s="15"/>
      <c r="I2" s="60"/>
      <c r="J2" s="61"/>
      <c r="K2" s="62"/>
      <c r="L2" s="63" t="s">
        <v>1</v>
      </c>
    </row>
    <row r="3" s="1" customFormat="1" ht="18.75" customHeight="1" spans="1:12">
      <c r="A3" s="16"/>
      <c r="B3" s="17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64" t="s">
        <v>5</v>
      </c>
      <c r="J3" s="17" t="s">
        <v>6</v>
      </c>
      <c r="K3" s="17" t="s">
        <v>6</v>
      </c>
      <c r="L3" s="65"/>
    </row>
    <row r="4" s="2" customFormat="1" ht="18.75" customHeight="1" spans="1:12">
      <c r="A4" s="20" t="s">
        <v>8</v>
      </c>
      <c r="B4" s="21" t="s">
        <v>9</v>
      </c>
      <c r="C4" s="21" t="s">
        <v>10</v>
      </c>
      <c r="D4" s="22" t="s">
        <v>11</v>
      </c>
      <c r="E4" s="21" t="s">
        <v>12</v>
      </c>
      <c r="F4" s="21" t="s">
        <v>13</v>
      </c>
      <c r="G4" s="21" t="s">
        <v>13</v>
      </c>
      <c r="H4" s="23" t="s">
        <v>10</v>
      </c>
      <c r="I4" s="66" t="s">
        <v>14</v>
      </c>
      <c r="J4" s="21" t="s">
        <v>15</v>
      </c>
      <c r="K4" s="21" t="s">
        <v>15</v>
      </c>
      <c r="L4" s="67" t="s">
        <v>16</v>
      </c>
    </row>
    <row r="5" s="3" customFormat="1" ht="18.75" customHeight="1" spans="1:12">
      <c r="A5" s="24"/>
      <c r="B5" s="25" t="s">
        <v>17</v>
      </c>
      <c r="C5" s="25" t="s">
        <v>17</v>
      </c>
      <c r="D5" s="26" t="s">
        <v>18</v>
      </c>
      <c r="E5" s="25" t="s">
        <v>10</v>
      </c>
      <c r="F5" s="25" t="s">
        <v>19</v>
      </c>
      <c r="G5" s="25" t="s">
        <v>20</v>
      </c>
      <c r="H5" s="27" t="s">
        <v>17</v>
      </c>
      <c r="I5" s="68" t="s">
        <v>10</v>
      </c>
      <c r="J5" s="25" t="s">
        <v>19</v>
      </c>
      <c r="K5" s="25" t="s">
        <v>20</v>
      </c>
      <c r="L5" s="69"/>
    </row>
    <row r="6" s="4" customFormat="1" ht="24" customHeight="1" spans="1:12">
      <c r="A6" s="28" t="s">
        <v>21</v>
      </c>
      <c r="B6" s="29">
        <f>SUM(B7:B20)</f>
        <v>0</v>
      </c>
      <c r="C6" s="29">
        <f>SUM(C7:C20)</f>
        <v>8496</v>
      </c>
      <c r="D6" s="29" t="e">
        <f t="shared" ref="D6:I6" si="0">SUM(D7:D20)</f>
        <v>#DIV/0!</v>
      </c>
      <c r="E6" s="29">
        <f t="shared" si="0"/>
        <v>10471</v>
      </c>
      <c r="F6" s="30">
        <f t="shared" ref="F6:F34" si="1">C6-E6</f>
        <v>-1975</v>
      </c>
      <c r="G6" s="31">
        <f t="shared" ref="G6:G19" si="2">F6/E6*100</f>
        <v>-18.8616178015471</v>
      </c>
      <c r="H6" s="29">
        <f>H7+H8+H9+H10+H11+H12+H13+H14+H15+H16+H17+H18+H19+H20</f>
        <v>3429</v>
      </c>
      <c r="I6" s="29">
        <f t="shared" si="0"/>
        <v>6328</v>
      </c>
      <c r="J6" s="30">
        <f t="shared" ref="J6:J34" si="3">H6-I6</f>
        <v>-2899</v>
      </c>
      <c r="K6" s="31">
        <f t="shared" ref="K6:K9" si="4">J6/I6*100</f>
        <v>-45.8122629582807</v>
      </c>
      <c r="L6" s="70"/>
    </row>
    <row r="7" ht="24" customHeight="1" spans="1:12">
      <c r="A7" s="32" t="s">
        <v>22</v>
      </c>
      <c r="B7" s="33"/>
      <c r="C7" s="34">
        <v>2903</v>
      </c>
      <c r="D7" s="35" t="e">
        <f t="shared" ref="D7:D20" si="5">C7/B7*100</f>
        <v>#DIV/0!</v>
      </c>
      <c r="E7" s="34">
        <v>2783</v>
      </c>
      <c r="F7" s="36">
        <f t="shared" si="1"/>
        <v>120</v>
      </c>
      <c r="G7" s="37">
        <f t="shared" si="2"/>
        <v>4.31189363995688</v>
      </c>
      <c r="H7" s="38">
        <v>1243</v>
      </c>
      <c r="I7" s="34">
        <v>1234</v>
      </c>
      <c r="J7" s="36">
        <f t="shared" si="3"/>
        <v>9</v>
      </c>
      <c r="K7" s="37">
        <f t="shared" si="4"/>
        <v>0.729335494327391</v>
      </c>
      <c r="L7" s="70"/>
    </row>
    <row r="8" ht="24" customHeight="1" spans="1:12">
      <c r="A8" s="32" t="s">
        <v>23</v>
      </c>
      <c r="B8" s="33"/>
      <c r="C8" s="34">
        <v>1170</v>
      </c>
      <c r="D8" s="35" t="e">
        <f t="shared" si="5"/>
        <v>#DIV/0!</v>
      </c>
      <c r="E8" s="34">
        <v>658</v>
      </c>
      <c r="F8" s="36">
        <f t="shared" si="1"/>
        <v>512</v>
      </c>
      <c r="G8" s="37">
        <f t="shared" si="2"/>
        <v>77.8115501519757</v>
      </c>
      <c r="H8" s="34">
        <v>13</v>
      </c>
      <c r="I8" s="34">
        <v>47</v>
      </c>
      <c r="J8" s="36">
        <f t="shared" si="3"/>
        <v>-34</v>
      </c>
      <c r="K8" s="37">
        <f t="shared" si="4"/>
        <v>-72.3404255319149</v>
      </c>
      <c r="L8" s="70"/>
    </row>
    <row r="9" ht="24" customHeight="1" spans="1:12">
      <c r="A9" s="32" t="s">
        <v>24</v>
      </c>
      <c r="B9" s="33"/>
      <c r="C9" s="34">
        <v>386</v>
      </c>
      <c r="D9" s="35" t="e">
        <f t="shared" si="5"/>
        <v>#DIV/0!</v>
      </c>
      <c r="E9" s="34">
        <v>366</v>
      </c>
      <c r="F9" s="36">
        <f t="shared" si="1"/>
        <v>20</v>
      </c>
      <c r="G9" s="37">
        <f t="shared" si="2"/>
        <v>5.46448087431694</v>
      </c>
      <c r="H9" s="34">
        <v>87</v>
      </c>
      <c r="I9" s="34">
        <v>150</v>
      </c>
      <c r="J9" s="36">
        <f t="shared" si="3"/>
        <v>-63</v>
      </c>
      <c r="K9" s="37">
        <f t="shared" si="4"/>
        <v>-42</v>
      </c>
      <c r="L9" s="70"/>
    </row>
    <row r="10" ht="24" customHeight="1" spans="1:12">
      <c r="A10" s="32" t="s">
        <v>25</v>
      </c>
      <c r="B10" s="33"/>
      <c r="C10" s="34">
        <v>14</v>
      </c>
      <c r="D10" s="35" t="e">
        <f t="shared" si="5"/>
        <v>#DIV/0!</v>
      </c>
      <c r="E10" s="34">
        <v>11</v>
      </c>
      <c r="F10" s="36">
        <f t="shared" si="1"/>
        <v>3</v>
      </c>
      <c r="G10" s="37">
        <f t="shared" si="2"/>
        <v>27.2727272727273</v>
      </c>
      <c r="H10" s="38">
        <v>1</v>
      </c>
      <c r="I10" s="34"/>
      <c r="J10" s="36">
        <f t="shared" si="3"/>
        <v>1</v>
      </c>
      <c r="K10" s="37"/>
      <c r="L10" s="70"/>
    </row>
    <row r="11" ht="24" customHeight="1" spans="1:12">
      <c r="A11" s="32" t="s">
        <v>26</v>
      </c>
      <c r="B11" s="33"/>
      <c r="C11" s="34">
        <v>999</v>
      </c>
      <c r="D11" s="35" t="e">
        <f t="shared" si="5"/>
        <v>#DIV/0!</v>
      </c>
      <c r="E11" s="34">
        <v>1031</v>
      </c>
      <c r="F11" s="36">
        <f t="shared" si="1"/>
        <v>-32</v>
      </c>
      <c r="G11" s="37">
        <f t="shared" si="2"/>
        <v>-3.10378273520854</v>
      </c>
      <c r="H11" s="34">
        <v>572</v>
      </c>
      <c r="I11" s="34">
        <v>576</v>
      </c>
      <c r="J11" s="36">
        <f t="shared" si="3"/>
        <v>-4</v>
      </c>
      <c r="K11" s="37">
        <f t="shared" ref="K11:K16" si="6">J11/I11*100</f>
        <v>-0.694444444444444</v>
      </c>
      <c r="L11" s="70"/>
    </row>
    <row r="12" ht="24" customHeight="1" spans="1:12">
      <c r="A12" s="32" t="s">
        <v>27</v>
      </c>
      <c r="B12" s="33"/>
      <c r="C12" s="34">
        <v>132</v>
      </c>
      <c r="D12" s="35" t="e">
        <f t="shared" si="5"/>
        <v>#DIV/0!</v>
      </c>
      <c r="E12" s="34">
        <v>123</v>
      </c>
      <c r="F12" s="36">
        <f t="shared" si="1"/>
        <v>9</v>
      </c>
      <c r="G12" s="37">
        <f t="shared" si="2"/>
        <v>7.31707317073171</v>
      </c>
      <c r="H12" s="34">
        <v>22</v>
      </c>
      <c r="I12" s="34">
        <v>16</v>
      </c>
      <c r="J12" s="36">
        <f t="shared" si="3"/>
        <v>6</v>
      </c>
      <c r="K12" s="37">
        <f t="shared" si="6"/>
        <v>37.5</v>
      </c>
      <c r="L12" s="70"/>
    </row>
    <row r="13" ht="24" customHeight="1" spans="1:12">
      <c r="A13" s="39" t="s">
        <v>28</v>
      </c>
      <c r="B13" s="33"/>
      <c r="C13" s="34">
        <v>309</v>
      </c>
      <c r="D13" s="35" t="e">
        <f t="shared" si="5"/>
        <v>#DIV/0!</v>
      </c>
      <c r="E13" s="34">
        <v>253</v>
      </c>
      <c r="F13" s="36">
        <f t="shared" si="1"/>
        <v>56</v>
      </c>
      <c r="G13" s="37">
        <f t="shared" si="2"/>
        <v>22.1343873517787</v>
      </c>
      <c r="H13" s="34">
        <v>63</v>
      </c>
      <c r="I13" s="34">
        <v>62</v>
      </c>
      <c r="J13" s="36">
        <f t="shared" si="3"/>
        <v>1</v>
      </c>
      <c r="K13" s="37">
        <f t="shared" si="6"/>
        <v>1.61290322580645</v>
      </c>
      <c r="L13" s="70"/>
    </row>
    <row r="14" ht="24" customHeight="1" spans="1:12">
      <c r="A14" s="39" t="s">
        <v>29</v>
      </c>
      <c r="B14" s="33"/>
      <c r="C14" s="34">
        <v>117</v>
      </c>
      <c r="D14" s="35" t="e">
        <f t="shared" si="5"/>
        <v>#DIV/0!</v>
      </c>
      <c r="E14" s="34">
        <v>36</v>
      </c>
      <c r="F14" s="36">
        <f t="shared" si="1"/>
        <v>81</v>
      </c>
      <c r="G14" s="37">
        <f t="shared" si="2"/>
        <v>225</v>
      </c>
      <c r="H14" s="34">
        <v>19</v>
      </c>
      <c r="I14" s="34">
        <v>14</v>
      </c>
      <c r="J14" s="36">
        <f t="shared" si="3"/>
        <v>5</v>
      </c>
      <c r="K14" s="37">
        <f t="shared" si="6"/>
        <v>35.7142857142857</v>
      </c>
      <c r="L14" s="70"/>
    </row>
    <row r="15" ht="24" customHeight="1" spans="1:12">
      <c r="A15" s="32" t="s">
        <v>30</v>
      </c>
      <c r="B15" s="33"/>
      <c r="C15" s="34">
        <v>436</v>
      </c>
      <c r="D15" s="35" t="e">
        <f t="shared" si="5"/>
        <v>#DIV/0!</v>
      </c>
      <c r="E15" s="34">
        <v>285</v>
      </c>
      <c r="F15" s="36">
        <f t="shared" si="1"/>
        <v>151</v>
      </c>
      <c r="G15" s="37">
        <f t="shared" si="2"/>
        <v>52.9824561403509</v>
      </c>
      <c r="H15" s="38">
        <v>187</v>
      </c>
      <c r="I15" s="34">
        <v>247</v>
      </c>
      <c r="J15" s="36">
        <f t="shared" si="3"/>
        <v>-60</v>
      </c>
      <c r="K15" s="37">
        <f t="shared" si="6"/>
        <v>-24.2914979757085</v>
      </c>
      <c r="L15" s="70"/>
    </row>
    <row r="16" ht="24" customHeight="1" spans="1:12">
      <c r="A16" s="40" t="s">
        <v>31</v>
      </c>
      <c r="B16" s="33"/>
      <c r="C16" s="34">
        <v>412</v>
      </c>
      <c r="D16" s="35" t="e">
        <f t="shared" si="5"/>
        <v>#DIV/0!</v>
      </c>
      <c r="E16" s="34">
        <v>360</v>
      </c>
      <c r="F16" s="36">
        <f t="shared" si="1"/>
        <v>52</v>
      </c>
      <c r="G16" s="37">
        <f t="shared" si="2"/>
        <v>14.4444444444444</v>
      </c>
      <c r="H16" s="34">
        <v>218</v>
      </c>
      <c r="I16" s="34">
        <v>203</v>
      </c>
      <c r="J16" s="36">
        <f t="shared" si="3"/>
        <v>15</v>
      </c>
      <c r="K16" s="37">
        <f t="shared" si="6"/>
        <v>7.38916256157635</v>
      </c>
      <c r="L16" s="70"/>
    </row>
    <row r="17" ht="24" customHeight="1" spans="1:12">
      <c r="A17" s="40" t="s">
        <v>32</v>
      </c>
      <c r="B17" s="33"/>
      <c r="C17" s="34">
        <v>58</v>
      </c>
      <c r="D17" s="35" t="e">
        <f t="shared" si="5"/>
        <v>#DIV/0!</v>
      </c>
      <c r="E17" s="34">
        <v>48</v>
      </c>
      <c r="F17" s="36">
        <f t="shared" si="1"/>
        <v>10</v>
      </c>
      <c r="G17" s="37">
        <f t="shared" si="2"/>
        <v>20.8333333333333</v>
      </c>
      <c r="H17" s="34">
        <v>0</v>
      </c>
      <c r="I17" s="38"/>
      <c r="J17" s="36">
        <f t="shared" si="3"/>
        <v>0</v>
      </c>
      <c r="K17" s="37"/>
      <c r="L17" s="70"/>
    </row>
    <row r="18" ht="24" customHeight="1" spans="1:12">
      <c r="A18" s="32" t="s">
        <v>33</v>
      </c>
      <c r="B18" s="33"/>
      <c r="C18" s="34">
        <v>755</v>
      </c>
      <c r="D18" s="35" t="e">
        <f t="shared" si="5"/>
        <v>#DIV/0!</v>
      </c>
      <c r="E18" s="34">
        <v>3266</v>
      </c>
      <c r="F18" s="36">
        <f t="shared" si="1"/>
        <v>-2511</v>
      </c>
      <c r="G18" s="37">
        <f t="shared" si="2"/>
        <v>-76.8830373545622</v>
      </c>
      <c r="H18" s="38">
        <v>755</v>
      </c>
      <c r="I18" s="38">
        <v>3266</v>
      </c>
      <c r="J18" s="36">
        <f t="shared" si="3"/>
        <v>-2511</v>
      </c>
      <c r="K18" s="37">
        <f t="shared" ref="K18:K28" si="7">J18/I18*100</f>
        <v>-76.8830373545622</v>
      </c>
      <c r="L18" s="70"/>
    </row>
    <row r="19" ht="24" customHeight="1" spans="1:12">
      <c r="A19" s="32" t="s">
        <v>34</v>
      </c>
      <c r="B19" s="33"/>
      <c r="C19" s="34">
        <v>805</v>
      </c>
      <c r="D19" s="35" t="e">
        <f t="shared" si="5"/>
        <v>#DIV/0!</v>
      </c>
      <c r="E19" s="34">
        <v>1251</v>
      </c>
      <c r="F19" s="36">
        <f t="shared" si="1"/>
        <v>-446</v>
      </c>
      <c r="G19" s="37">
        <f t="shared" si="2"/>
        <v>-35.6514788169464</v>
      </c>
      <c r="H19" s="34">
        <v>249</v>
      </c>
      <c r="I19" s="34">
        <v>513</v>
      </c>
      <c r="J19" s="36">
        <f t="shared" si="3"/>
        <v>-264</v>
      </c>
      <c r="K19" s="37">
        <f t="shared" si="7"/>
        <v>-51.4619883040936</v>
      </c>
      <c r="L19" s="70"/>
    </row>
    <row r="20" ht="24" customHeight="1" spans="1:12">
      <c r="A20" s="39" t="s">
        <v>35</v>
      </c>
      <c r="B20" s="33"/>
      <c r="C20" s="34">
        <v>0</v>
      </c>
      <c r="D20" s="35" t="e">
        <f t="shared" si="5"/>
        <v>#DIV/0!</v>
      </c>
      <c r="E20" s="34"/>
      <c r="F20" s="36">
        <f t="shared" si="1"/>
        <v>0</v>
      </c>
      <c r="G20" s="37"/>
      <c r="H20" s="34">
        <v>0</v>
      </c>
      <c r="I20" s="34"/>
      <c r="J20" s="36">
        <f t="shared" si="3"/>
        <v>0</v>
      </c>
      <c r="K20" s="37"/>
      <c r="L20" s="70"/>
    </row>
    <row r="21" s="4" customFormat="1" ht="24" customHeight="1" spans="1:12">
      <c r="A21" s="41" t="s">
        <v>36</v>
      </c>
      <c r="B21" s="42">
        <f>SUM(B22:B29)</f>
        <v>0</v>
      </c>
      <c r="C21" s="42">
        <f>SUM(C22:C29)</f>
        <v>6988</v>
      </c>
      <c r="D21" s="42" t="e">
        <f>SUM(D22:D29)</f>
        <v>#DIV/0!</v>
      </c>
      <c r="E21" s="42">
        <f t="shared" ref="E21:I21" si="8">E22+E23+E24+E25+E26+E27+E28+E29</f>
        <v>11051</v>
      </c>
      <c r="F21" s="30">
        <f t="shared" si="1"/>
        <v>-4063</v>
      </c>
      <c r="G21" s="31">
        <f t="shared" ref="G21:G32" si="9">F21/E21*100</f>
        <v>-36.7659035381413</v>
      </c>
      <c r="H21" s="42">
        <f t="shared" si="8"/>
        <v>2652</v>
      </c>
      <c r="I21" s="52">
        <f t="shared" si="8"/>
        <v>6773</v>
      </c>
      <c r="J21" s="30">
        <f t="shared" si="3"/>
        <v>-4121</v>
      </c>
      <c r="K21" s="31">
        <f t="shared" si="7"/>
        <v>-60.8445297504799</v>
      </c>
      <c r="L21" s="70"/>
    </row>
    <row r="22" s="5" customFormat="1" ht="24" customHeight="1" spans="1:12">
      <c r="A22" s="32" t="s">
        <v>37</v>
      </c>
      <c r="B22" s="34"/>
      <c r="C22" s="34">
        <v>669</v>
      </c>
      <c r="D22" s="35" t="e">
        <f t="shared" ref="D22:D28" si="10">C22/B22*100</f>
        <v>#DIV/0!</v>
      </c>
      <c r="E22" s="34">
        <v>728</v>
      </c>
      <c r="F22" s="36">
        <f t="shared" si="1"/>
        <v>-59</v>
      </c>
      <c r="G22" s="37">
        <f t="shared" si="9"/>
        <v>-8.1043956043956</v>
      </c>
      <c r="H22" s="38">
        <v>373</v>
      </c>
      <c r="I22" s="34">
        <v>405</v>
      </c>
      <c r="J22" s="36">
        <f t="shared" si="3"/>
        <v>-32</v>
      </c>
      <c r="K22" s="37">
        <f t="shared" si="7"/>
        <v>-7.90123456790123</v>
      </c>
      <c r="L22" s="70"/>
    </row>
    <row r="23" s="5" customFormat="1" ht="24" customHeight="1" spans="1:12">
      <c r="A23" s="32" t="s">
        <v>38</v>
      </c>
      <c r="B23" s="34"/>
      <c r="C23" s="34">
        <v>2333</v>
      </c>
      <c r="D23" s="35" t="e">
        <f t="shared" si="10"/>
        <v>#DIV/0!</v>
      </c>
      <c r="E23" s="34">
        <v>5481</v>
      </c>
      <c r="F23" s="36">
        <f t="shared" si="1"/>
        <v>-3148</v>
      </c>
      <c r="G23" s="37">
        <f t="shared" si="9"/>
        <v>-57.434774676154</v>
      </c>
      <c r="H23" s="38">
        <v>761</v>
      </c>
      <c r="I23" s="38">
        <v>3767</v>
      </c>
      <c r="J23" s="36">
        <f t="shared" si="3"/>
        <v>-3006</v>
      </c>
      <c r="K23" s="37">
        <f t="shared" si="7"/>
        <v>-79.7982479426599</v>
      </c>
      <c r="L23" s="70"/>
    </row>
    <row r="24" s="5" customFormat="1" ht="24" customHeight="1" spans="1:12">
      <c r="A24" s="32" t="s">
        <v>39</v>
      </c>
      <c r="B24" s="34"/>
      <c r="C24" s="34">
        <v>2668</v>
      </c>
      <c r="D24" s="35" t="e">
        <f t="shared" si="10"/>
        <v>#DIV/0!</v>
      </c>
      <c r="E24" s="34">
        <v>2286</v>
      </c>
      <c r="F24" s="36">
        <f t="shared" si="1"/>
        <v>382</v>
      </c>
      <c r="G24" s="37">
        <f t="shared" si="9"/>
        <v>16.7104111986002</v>
      </c>
      <c r="H24" s="38">
        <v>1319</v>
      </c>
      <c r="I24" s="34">
        <v>1329</v>
      </c>
      <c r="J24" s="36">
        <f t="shared" si="3"/>
        <v>-10</v>
      </c>
      <c r="K24" s="37">
        <f t="shared" si="7"/>
        <v>-0.752445447705041</v>
      </c>
      <c r="L24" s="70"/>
    </row>
    <row r="25" s="5" customFormat="1" ht="24" customHeight="1" spans="1:12">
      <c r="A25" s="32" t="s">
        <v>40</v>
      </c>
      <c r="B25" s="38"/>
      <c r="C25" s="38">
        <v>784</v>
      </c>
      <c r="D25" s="35" t="e">
        <f t="shared" si="10"/>
        <v>#DIV/0!</v>
      </c>
      <c r="E25" s="38">
        <v>158</v>
      </c>
      <c r="F25" s="36">
        <f t="shared" si="1"/>
        <v>626</v>
      </c>
      <c r="G25" s="37">
        <f t="shared" si="9"/>
        <v>396.20253164557</v>
      </c>
      <c r="H25" s="38">
        <v>79</v>
      </c>
      <c r="I25" s="34">
        <v>51</v>
      </c>
      <c r="J25" s="36">
        <f t="shared" si="3"/>
        <v>28</v>
      </c>
      <c r="K25" s="37">
        <f t="shared" si="7"/>
        <v>54.9019607843137</v>
      </c>
      <c r="L25" s="70"/>
    </row>
    <row r="26" s="5" customFormat="1" ht="24" customHeight="1" spans="1:12">
      <c r="A26" s="32" t="s">
        <v>41</v>
      </c>
      <c r="B26" s="38"/>
      <c r="C26" s="38">
        <v>160</v>
      </c>
      <c r="D26" s="35" t="e">
        <f t="shared" si="10"/>
        <v>#DIV/0!</v>
      </c>
      <c r="E26" s="38">
        <v>105</v>
      </c>
      <c r="F26" s="36">
        <f t="shared" si="1"/>
        <v>55</v>
      </c>
      <c r="G26" s="37">
        <f t="shared" si="9"/>
        <v>52.3809523809524</v>
      </c>
      <c r="H26" s="38">
        <v>0</v>
      </c>
      <c r="I26" s="34">
        <v>105</v>
      </c>
      <c r="J26" s="36">
        <f t="shared" si="3"/>
        <v>-105</v>
      </c>
      <c r="K26" s="37">
        <f t="shared" si="7"/>
        <v>-100</v>
      </c>
      <c r="L26" s="70"/>
    </row>
    <row r="27" s="5" customFormat="1" ht="24" customHeight="1" spans="1:12">
      <c r="A27" s="32" t="s">
        <v>42</v>
      </c>
      <c r="B27" s="38"/>
      <c r="C27" s="38">
        <v>138</v>
      </c>
      <c r="D27" s="35" t="e">
        <f t="shared" si="10"/>
        <v>#DIV/0!</v>
      </c>
      <c r="E27" s="38">
        <v>1142</v>
      </c>
      <c r="F27" s="36">
        <f t="shared" si="1"/>
        <v>-1004</v>
      </c>
      <c r="G27" s="37">
        <f t="shared" si="9"/>
        <v>-87.9159369527145</v>
      </c>
      <c r="H27" s="38">
        <v>70</v>
      </c>
      <c r="I27" s="34">
        <v>246</v>
      </c>
      <c r="J27" s="36">
        <f t="shared" si="3"/>
        <v>-176</v>
      </c>
      <c r="K27" s="37">
        <f t="shared" si="7"/>
        <v>-71.5447154471545</v>
      </c>
      <c r="L27" s="70"/>
    </row>
    <row r="28" s="5" customFormat="1" ht="24" customHeight="1" spans="1:12">
      <c r="A28" s="32" t="s">
        <v>43</v>
      </c>
      <c r="B28" s="34"/>
      <c r="C28" s="34">
        <v>236</v>
      </c>
      <c r="D28" s="35" t="e">
        <f t="shared" si="10"/>
        <v>#DIV/0!</v>
      </c>
      <c r="E28" s="34">
        <v>1146</v>
      </c>
      <c r="F28" s="36">
        <f t="shared" si="1"/>
        <v>-910</v>
      </c>
      <c r="G28" s="37">
        <f t="shared" si="9"/>
        <v>-79.4066317626527</v>
      </c>
      <c r="H28" s="38">
        <v>50</v>
      </c>
      <c r="I28" s="38">
        <v>870</v>
      </c>
      <c r="J28" s="36">
        <f t="shared" si="3"/>
        <v>-820</v>
      </c>
      <c r="K28" s="37">
        <f t="shared" si="7"/>
        <v>-94.2528735632184</v>
      </c>
      <c r="L28" s="70"/>
    </row>
    <row r="29" s="5" customFormat="1" ht="24" customHeight="1" spans="1:12">
      <c r="A29" s="32" t="s">
        <v>44</v>
      </c>
      <c r="B29" s="43"/>
      <c r="C29" s="43"/>
      <c r="D29" s="44"/>
      <c r="E29" s="43">
        <v>5</v>
      </c>
      <c r="F29" s="45">
        <f t="shared" si="1"/>
        <v>-5</v>
      </c>
      <c r="G29" s="37">
        <f t="shared" si="9"/>
        <v>-100</v>
      </c>
      <c r="H29" s="46">
        <v>0</v>
      </c>
      <c r="I29" s="34"/>
      <c r="J29" s="36">
        <f t="shared" si="3"/>
        <v>0</v>
      </c>
      <c r="K29" s="37"/>
      <c r="L29" s="70"/>
    </row>
    <row r="30" s="6" customFormat="1" ht="24" customHeight="1" spans="1:12">
      <c r="A30" s="47" t="s">
        <v>45</v>
      </c>
      <c r="B30" s="42">
        <f>B6+B21</f>
        <v>0</v>
      </c>
      <c r="C30" s="42">
        <f t="shared" ref="C30:I30" si="11">C6+C21</f>
        <v>15484</v>
      </c>
      <c r="D30" s="48" t="e">
        <f t="shared" ref="D30:D34" si="12">C30/B30*100</f>
        <v>#DIV/0!</v>
      </c>
      <c r="E30" s="49">
        <f t="shared" si="11"/>
        <v>21522</v>
      </c>
      <c r="F30" s="30">
        <f t="shared" si="1"/>
        <v>-6038</v>
      </c>
      <c r="G30" s="31">
        <f t="shared" si="9"/>
        <v>-28.0550134745841</v>
      </c>
      <c r="H30" s="42">
        <f t="shared" si="11"/>
        <v>6081</v>
      </c>
      <c r="I30" s="52">
        <f t="shared" si="11"/>
        <v>13101</v>
      </c>
      <c r="J30" s="30">
        <f t="shared" si="3"/>
        <v>-7020</v>
      </c>
      <c r="K30" s="31">
        <f t="shared" ref="K30:K32" si="13">J30/I30*100</f>
        <v>-53.5836959010763</v>
      </c>
      <c r="L30" s="70"/>
    </row>
    <row r="31" ht="24" customHeight="1" spans="1:12">
      <c r="A31" s="47" t="s">
        <v>46</v>
      </c>
      <c r="B31" s="42"/>
      <c r="C31" s="42">
        <v>2180</v>
      </c>
      <c r="D31" s="48" t="e">
        <f t="shared" si="12"/>
        <v>#DIV/0!</v>
      </c>
      <c r="E31" s="42">
        <v>9565</v>
      </c>
      <c r="F31" s="30">
        <f t="shared" si="1"/>
        <v>-7385</v>
      </c>
      <c r="G31" s="31">
        <f t="shared" si="9"/>
        <v>-77.2085729221119</v>
      </c>
      <c r="H31" s="42">
        <v>645</v>
      </c>
      <c r="I31" s="52">
        <v>469</v>
      </c>
      <c r="J31" s="30">
        <f t="shared" si="3"/>
        <v>176</v>
      </c>
      <c r="K31" s="37">
        <f t="shared" si="13"/>
        <v>37.5266524520256</v>
      </c>
      <c r="L31" s="70"/>
    </row>
    <row r="32" ht="24" customHeight="1" spans="1:12">
      <c r="A32" s="50" t="s">
        <v>47</v>
      </c>
      <c r="B32" s="43"/>
      <c r="C32" s="43">
        <v>785</v>
      </c>
      <c r="D32" s="44" t="e">
        <f t="shared" si="12"/>
        <v>#DIV/0!</v>
      </c>
      <c r="E32" s="43">
        <v>8609</v>
      </c>
      <c r="F32" s="45">
        <f t="shared" si="1"/>
        <v>-7824</v>
      </c>
      <c r="G32" s="51">
        <f t="shared" si="9"/>
        <v>-90.8816354977349</v>
      </c>
      <c r="H32" s="46">
        <v>422</v>
      </c>
      <c r="I32" s="46">
        <v>-381</v>
      </c>
      <c r="J32" s="36">
        <f t="shared" si="3"/>
        <v>803</v>
      </c>
      <c r="K32" s="37">
        <f t="shared" si="13"/>
        <v>-210.761154855643</v>
      </c>
      <c r="L32" s="70"/>
    </row>
    <row r="33" s="4" customFormat="1" ht="24" customHeight="1" spans="1:12">
      <c r="A33" s="47" t="s">
        <v>48</v>
      </c>
      <c r="B33" s="42"/>
      <c r="C33" s="42"/>
      <c r="D33" s="35" t="e">
        <f t="shared" si="12"/>
        <v>#DIV/0!</v>
      </c>
      <c r="E33" s="42"/>
      <c r="F33" s="30">
        <f t="shared" si="1"/>
        <v>0</v>
      </c>
      <c r="G33" s="37"/>
      <c r="H33" s="52"/>
      <c r="I33" s="42"/>
      <c r="J33" s="36">
        <f t="shared" si="3"/>
        <v>0</v>
      </c>
      <c r="K33" s="37"/>
      <c r="L33" s="70"/>
    </row>
    <row r="34" ht="24" customHeight="1" spans="1:12">
      <c r="A34" s="53" t="s">
        <v>49</v>
      </c>
      <c r="B34" s="54">
        <f>B30+B31+B33</f>
        <v>0</v>
      </c>
      <c r="C34" s="54">
        <f t="shared" ref="C34:I34" si="14">C30+C31+C33</f>
        <v>17664</v>
      </c>
      <c r="D34" s="48" t="e">
        <f t="shared" si="12"/>
        <v>#DIV/0!</v>
      </c>
      <c r="E34" s="54">
        <f t="shared" si="14"/>
        <v>31087</v>
      </c>
      <c r="F34" s="55">
        <f t="shared" si="1"/>
        <v>-13423</v>
      </c>
      <c r="G34" s="56">
        <f>F34/E34*100</f>
        <v>-43.1788207289221</v>
      </c>
      <c r="H34" s="54">
        <f t="shared" si="14"/>
        <v>6726</v>
      </c>
      <c r="I34" s="54">
        <f t="shared" si="14"/>
        <v>13570</v>
      </c>
      <c r="J34" s="71">
        <f t="shared" si="3"/>
        <v>-6844</v>
      </c>
      <c r="K34" s="56">
        <f>J34/I34*100</f>
        <v>-50.4347826086956</v>
      </c>
      <c r="L34" s="72"/>
    </row>
    <row r="35" spans="1:12">
      <c r="A35" s="57"/>
      <c r="B35" s="58"/>
      <c r="C35" s="58"/>
      <c r="D35" s="58"/>
      <c r="E35" s="58"/>
      <c r="L35" s="7" t="s">
        <v>50</v>
      </c>
    </row>
    <row r="44" spans="8:8">
      <c r="H44" s="59" t="s">
        <v>51</v>
      </c>
    </row>
  </sheetData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黄思恺</cp:lastModifiedBy>
  <dcterms:created xsi:type="dcterms:W3CDTF">2023-05-12T11:15:00Z</dcterms:created>
  <dcterms:modified xsi:type="dcterms:W3CDTF">2024-03-04T10:00:33Z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BB6C09CE909E4604B14F830D945A9A2B_12</vt:lpwstr>
  </property>
</Properties>
</file>