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3月份" sheetId="6" r:id="rId1"/>
  </sheets>
  <calcPr calcId="144525"/>
</workbook>
</file>

<file path=xl/sharedStrings.xml><?xml version="1.0" encoding="utf-8"?>
<sst xmlns="http://schemas.openxmlformats.org/spreadsheetml/2006/main" count="66" uniqueCount="53">
  <si>
    <t xml:space="preserve"> 陆 丰 市 2024 年 3 月 财 政 预 算 支 出 完 成 情 况 表</t>
  </si>
  <si>
    <t xml:space="preserve"> 单位：万元</t>
  </si>
  <si>
    <t>年 初</t>
  </si>
  <si>
    <t>年度预算计划</t>
  </si>
  <si>
    <t>累计</t>
  </si>
  <si>
    <t>占年</t>
  </si>
  <si>
    <t>上年</t>
  </si>
  <si>
    <t>比上年</t>
  </si>
  <si>
    <t>本月</t>
  </si>
  <si>
    <t>支  出 项  目</t>
  </si>
  <si>
    <t>预 算</t>
  </si>
  <si>
    <t>完成</t>
  </si>
  <si>
    <t>预算</t>
  </si>
  <si>
    <t>同期</t>
  </si>
  <si>
    <t>同期增</t>
  </si>
  <si>
    <t>同月</t>
  </si>
  <si>
    <t>同月增</t>
  </si>
  <si>
    <t>备    注</t>
  </si>
  <si>
    <t>数</t>
  </si>
  <si>
    <t>上年结转</t>
  </si>
  <si>
    <t>上级补助</t>
  </si>
  <si>
    <t>本级安排</t>
  </si>
  <si>
    <t>%</t>
  </si>
  <si>
    <t>减额</t>
  </si>
  <si>
    <t>(减)%</t>
  </si>
  <si>
    <t>201、一般公共服务支出</t>
  </si>
  <si>
    <t>203、国防支出</t>
  </si>
  <si>
    <t>204、公共安全支出</t>
  </si>
  <si>
    <t>205、教育支出</t>
  </si>
  <si>
    <t>206、科学技术支出</t>
  </si>
  <si>
    <t>207、文化体育与传媒支出</t>
  </si>
  <si>
    <t>208、社会保障和就业支出</t>
  </si>
  <si>
    <t>210、卫生健康支出</t>
  </si>
  <si>
    <t>211、节能环保支出</t>
  </si>
  <si>
    <t>212、城乡社区支出</t>
  </si>
  <si>
    <t>213、农林水支出</t>
  </si>
  <si>
    <t>214、交通运输支出</t>
  </si>
  <si>
    <t>215、资源勘探工业信息等支出</t>
  </si>
  <si>
    <t>216、商业服务业等支出</t>
  </si>
  <si>
    <t>217、金融支出</t>
  </si>
  <si>
    <t>220、自然资源海洋气象等支出</t>
  </si>
  <si>
    <t>221、住房保障支出</t>
  </si>
  <si>
    <t>222、粮油物资储备支出</t>
  </si>
  <si>
    <t>224、灾害防治及应急管理支出</t>
  </si>
  <si>
    <t>232、债务付息支出</t>
  </si>
  <si>
    <t>233、债务发行费用支出</t>
  </si>
  <si>
    <t>227、预备费</t>
  </si>
  <si>
    <t>229、其他支出</t>
  </si>
  <si>
    <t>一、一般公共预算支出合计</t>
  </si>
  <si>
    <t>二、政府性基金预算支出</t>
  </si>
  <si>
    <t>三、国有资本经营支出</t>
  </si>
  <si>
    <t>四、债务还本支出</t>
  </si>
  <si>
    <t>支出合计</t>
  </si>
</sst>
</file>

<file path=xl/styles.xml><?xml version="1.0" encoding="utf-8"?>
<styleSheet xmlns="http://schemas.openxmlformats.org/spreadsheetml/2006/main" xmlns:xr9="http://schemas.microsoft.com/office/spreadsheetml/2016/revision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_);[Red]\(#,##0\)"/>
    <numFmt numFmtId="179" formatCode="#,##0_ "/>
    <numFmt numFmtId="180" formatCode="0.0_ "/>
    <numFmt numFmtId="181" formatCode="#,##0.0_);[Red]\(#,##0.0\)"/>
    <numFmt numFmtId="182" formatCode="0_);[Red]\(0\)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20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26" applyNumberFormat="0" applyAlignment="0" applyProtection="0">
      <alignment vertical="center"/>
    </xf>
    <xf numFmtId="0" fontId="17" fillId="4" borderId="27" applyNumberFormat="0" applyAlignment="0" applyProtection="0">
      <alignment vertical="center"/>
    </xf>
    <xf numFmtId="0" fontId="18" fillId="4" borderId="26" applyNumberFormat="0" applyAlignment="0" applyProtection="0">
      <alignment vertical="center"/>
    </xf>
    <xf numFmtId="0" fontId="19" fillId="5" borderId="28" applyNumberFormat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21" fillId="0" borderId="3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/>
    <xf numFmtId="176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177" fontId="1" fillId="0" borderId="0" xfId="0" applyNumberFormat="1" applyFont="1" applyFill="1" applyBorder="1" applyAlignment="1"/>
    <xf numFmtId="178" fontId="1" fillId="0" borderId="0" xfId="0" applyNumberFormat="1" applyFont="1" applyFill="1" applyBorder="1" applyAlignment="1"/>
    <xf numFmtId="179" fontId="1" fillId="0" borderId="0" xfId="0" applyNumberFormat="1" applyFont="1" applyFill="1" applyBorder="1" applyAlignment="1"/>
    <xf numFmtId="180" fontId="1" fillId="0" borderId="0" xfId="0" applyNumberFormat="1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31" fontId="1" fillId="0" borderId="0" xfId="0" applyNumberFormat="1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177" fontId="1" fillId="0" borderId="2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179" fontId="1" fillId="0" borderId="2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177" fontId="1" fillId="0" borderId="5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178" fontId="1" fillId="0" borderId="5" xfId="0" applyNumberFormat="1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179" fontId="1" fillId="0" borderId="5" xfId="0" applyNumberFormat="1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177" fontId="1" fillId="0" borderId="8" xfId="0" applyNumberFormat="1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178" fontId="4" fillId="0" borderId="6" xfId="0" applyNumberFormat="1" applyFont="1" applyFill="1" applyBorder="1" applyAlignment="1">
      <alignment horizontal="center"/>
    </xf>
    <xf numFmtId="178" fontId="1" fillId="0" borderId="8" xfId="0" applyNumberFormat="1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179" fontId="1" fillId="0" borderId="8" xfId="0" applyNumberFormat="1" applyFont="1" applyFill="1" applyBorder="1" applyAlignment="1">
      <alignment horizontal="center"/>
    </xf>
    <xf numFmtId="0" fontId="1" fillId="0" borderId="9" xfId="0" applyFont="1" applyFill="1" applyBorder="1" applyAlignment="1">
      <alignment vertical="center"/>
    </xf>
    <xf numFmtId="178" fontId="1" fillId="0" borderId="8" xfId="0" applyNumberFormat="1" applyFont="1" applyFill="1" applyBorder="1" applyAlignment="1">
      <alignment vertical="center"/>
    </xf>
    <xf numFmtId="178" fontId="1" fillId="0" borderId="10" xfId="0" applyNumberFormat="1" applyFont="1" applyFill="1" applyBorder="1" applyAlignment="1">
      <alignment vertical="center"/>
    </xf>
    <xf numFmtId="181" fontId="1" fillId="0" borderId="10" xfId="0" applyNumberFormat="1" applyFont="1" applyFill="1" applyBorder="1" applyAlignment="1">
      <alignment vertical="center"/>
    </xf>
    <xf numFmtId="0" fontId="1" fillId="0" borderId="9" xfId="0" applyFont="1" applyFill="1" applyBorder="1" applyAlignment="1">
      <alignment horizontal="left" vertical="center"/>
    </xf>
    <xf numFmtId="178" fontId="1" fillId="0" borderId="10" xfId="0" applyNumberFormat="1" applyFont="1" applyFill="1" applyBorder="1" applyAlignment="1">
      <alignment horizontal="right" vertical="center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2" fillId="0" borderId="9" xfId="0" applyFont="1" applyFill="1" applyBorder="1" applyAlignment="1">
      <alignment horizontal="left" vertical="center"/>
    </xf>
    <xf numFmtId="178" fontId="2" fillId="0" borderId="8" xfId="0" applyNumberFormat="1" applyFont="1" applyFill="1" applyBorder="1" applyAlignment="1">
      <alignment vertical="center"/>
    </xf>
    <xf numFmtId="179" fontId="2" fillId="0" borderId="10" xfId="0" applyNumberFormat="1" applyFont="1" applyFill="1" applyBorder="1" applyAlignment="1">
      <alignment vertical="center"/>
    </xf>
    <xf numFmtId="178" fontId="2" fillId="0" borderId="10" xfId="0" applyNumberFormat="1" applyFont="1" applyFill="1" applyBorder="1" applyAlignment="1">
      <alignment vertical="center"/>
    </xf>
    <xf numFmtId="181" fontId="2" fillId="0" borderId="10" xfId="0" applyNumberFormat="1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176" fontId="1" fillId="0" borderId="10" xfId="0" applyNumberFormat="1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178" fontId="1" fillId="0" borderId="12" xfId="0" applyNumberFormat="1" applyFont="1" applyFill="1" applyBorder="1" applyAlignment="1">
      <alignment vertical="center"/>
    </xf>
    <xf numFmtId="178" fontId="2" fillId="0" borderId="12" xfId="0" applyNumberFormat="1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178" fontId="2" fillId="0" borderId="14" xfId="0" applyNumberFormat="1" applyFont="1" applyFill="1" applyBorder="1" applyAlignment="1">
      <alignment vertical="center"/>
    </xf>
    <xf numFmtId="178" fontId="2" fillId="0" borderId="15" xfId="0" applyNumberFormat="1" applyFont="1" applyFill="1" applyBorder="1" applyAlignment="1">
      <alignment vertical="center"/>
    </xf>
    <xf numFmtId="179" fontId="2" fillId="0" borderId="15" xfId="0" applyNumberFormat="1" applyFont="1" applyFill="1" applyBorder="1" applyAlignment="1">
      <alignment vertical="center"/>
    </xf>
    <xf numFmtId="0" fontId="1" fillId="0" borderId="16" xfId="0" applyFont="1" applyFill="1" applyBorder="1" applyAlignment="1"/>
    <xf numFmtId="0" fontId="2" fillId="0" borderId="0" xfId="0" applyFont="1" applyFill="1" applyBorder="1" applyAlignment="1">
      <alignment horizontal="left" vertical="center"/>
    </xf>
    <xf numFmtId="178" fontId="1" fillId="0" borderId="0" xfId="0" applyNumberFormat="1" applyFont="1" applyFill="1" applyBorder="1" applyAlignment="1"/>
    <xf numFmtId="0" fontId="3" fillId="0" borderId="0" xfId="0" applyFont="1" applyFill="1" applyBorder="1" applyAlignment="1">
      <alignment horizontal="centerContinuous"/>
    </xf>
    <xf numFmtId="177" fontId="3" fillId="0" borderId="0" xfId="0" applyNumberFormat="1" applyFont="1" applyFill="1" applyBorder="1" applyAlignment="1">
      <alignment horizontal="centerContinuous"/>
    </xf>
    <xf numFmtId="178" fontId="3" fillId="0" borderId="0" xfId="0" applyNumberFormat="1" applyFont="1" applyFill="1" applyBorder="1" applyAlignment="1">
      <alignment horizontal="centerContinuous"/>
    </xf>
    <xf numFmtId="179" fontId="3" fillId="0" borderId="0" xfId="0" applyNumberFormat="1" applyFont="1" applyFill="1" applyBorder="1" applyAlignment="1">
      <alignment horizontal="centerContinuous"/>
    </xf>
    <xf numFmtId="31" fontId="1" fillId="0" borderId="0" xfId="0" applyNumberFormat="1" applyFont="1" applyFill="1" applyBorder="1" applyAlignment="1">
      <alignment horizontal="left"/>
    </xf>
    <xf numFmtId="176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178" fontId="1" fillId="0" borderId="0" xfId="0" applyNumberFormat="1" applyFont="1" applyFill="1" applyBorder="1" applyAlignment="1">
      <alignment horizontal="center"/>
    </xf>
    <xf numFmtId="179" fontId="1" fillId="0" borderId="0" xfId="0" applyNumberFormat="1" applyFont="1" applyFill="1" applyBorder="1" applyAlignment="1">
      <alignment horizontal="center"/>
    </xf>
    <xf numFmtId="180" fontId="5" fillId="0" borderId="0" xfId="0" applyNumberFormat="1" applyFont="1" applyFill="1" applyBorder="1" applyAlignment="1"/>
    <xf numFmtId="0" fontId="1" fillId="0" borderId="0" xfId="0" applyFont="1" applyFill="1" applyBorder="1" applyAlignment="1">
      <alignment horizontal="right"/>
    </xf>
    <xf numFmtId="180" fontId="1" fillId="0" borderId="2" xfId="0" applyNumberFormat="1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180" fontId="1" fillId="0" borderId="5" xfId="0" applyNumberFormat="1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180" fontId="1" fillId="0" borderId="8" xfId="0" applyNumberFormat="1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179" fontId="1" fillId="0" borderId="10" xfId="0" applyNumberFormat="1" applyFont="1" applyFill="1" applyBorder="1" applyAlignment="1">
      <alignment vertical="center"/>
    </xf>
    <xf numFmtId="180" fontId="1" fillId="0" borderId="10" xfId="0" applyNumberFormat="1" applyFont="1" applyFill="1" applyBorder="1" applyAlignment="1">
      <alignment vertical="center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/>
    </xf>
    <xf numFmtId="179" fontId="1" fillId="0" borderId="10" xfId="0" applyNumberFormat="1" applyFont="1" applyFill="1" applyBorder="1" applyAlignment="1">
      <alignment horizontal="right" vertical="center"/>
    </xf>
    <xf numFmtId="0" fontId="6" fillId="0" borderId="21" xfId="0" applyFont="1" applyFill="1" applyBorder="1" applyAlignment="1">
      <alignment horizontal="center" vertical="center" wrapText="1"/>
    </xf>
    <xf numFmtId="180" fontId="2" fillId="0" borderId="10" xfId="0" applyNumberFormat="1" applyFont="1" applyFill="1" applyBorder="1" applyAlignment="1">
      <alignment vertical="center"/>
    </xf>
    <xf numFmtId="0" fontId="7" fillId="0" borderId="21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180" fontId="2" fillId="0" borderId="15" xfId="0" applyNumberFormat="1" applyFont="1" applyFill="1" applyBorder="1" applyAlignment="1">
      <alignment vertical="center"/>
    </xf>
    <xf numFmtId="182" fontId="2" fillId="0" borderId="22" xfId="0" applyNumberFormat="1" applyFont="1" applyFill="1" applyBorder="1" applyAlignment="1">
      <alignment horizontal="center" vertical="center"/>
    </xf>
    <xf numFmtId="180" fontId="1" fillId="0" borderId="0" xfId="0" applyNumberFormat="1" applyFont="1" applyFill="1" applyBorder="1" applyAlignment="1"/>
    <xf numFmtId="179" fontId="1" fillId="0" borderId="0" xfId="0" applyNumberFormat="1" applyFont="1" applyFill="1" applyBorder="1" applyAlignment="1"/>
    <xf numFmtId="178" fontId="2" fillId="0" borderId="0" xfId="0" applyNumberFormat="1" applyFont="1" applyFill="1" applyBorder="1" applyAlignment="1"/>
    <xf numFmtId="180" fontId="3" fillId="0" borderId="0" xfId="0" applyNumberFormat="1" applyFont="1" applyFill="1" applyBorder="1" applyAlignment="1">
      <alignment horizontal="centerContinuous"/>
    </xf>
    <xf numFmtId="180" fontId="1" fillId="0" borderId="0" xfId="0" applyNumberFormat="1" applyFont="1" applyFill="1" applyBorder="1" applyAlignment="1">
      <alignment horizontal="right"/>
    </xf>
    <xf numFmtId="180" fontId="1" fillId="0" borderId="0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6"/>
  <sheetViews>
    <sheetView tabSelected="1" zoomScaleSheetLayoutView="60" workbookViewId="0">
      <pane xSplit="1" ySplit="5" topLeftCell="B6" activePane="bottomRight" state="frozen"/>
      <selection/>
      <selection pane="topRight"/>
      <selection pane="bottomLeft"/>
      <selection pane="bottomRight" activeCell="O34" sqref="O34"/>
    </sheetView>
  </sheetViews>
  <sheetFormatPr defaultColWidth="9" defaultRowHeight="14.25"/>
  <cols>
    <col min="1" max="1" width="31.1" style="5" customWidth="1"/>
    <col min="2" max="2" width="12.5" style="6" customWidth="1"/>
    <col min="3" max="3" width="11.6" style="5" hidden="1" customWidth="1"/>
    <col min="4" max="4" width="12.1" style="5" hidden="1" customWidth="1"/>
    <col min="5" max="5" width="12.4" style="7" hidden="1" customWidth="1"/>
    <col min="6" max="6" width="14" style="7" customWidth="1"/>
    <col min="7" max="7" width="14.6" style="7" customWidth="1"/>
    <col min="8" max="9" width="14" style="8" customWidth="1"/>
    <col min="10" max="10" width="14" style="9" customWidth="1"/>
    <col min="11" max="13" width="14" style="8" customWidth="1"/>
    <col min="14" max="14" width="15.9" style="9" customWidth="1"/>
    <col min="15" max="15" width="29.9" style="5" customWidth="1"/>
    <col min="16" max="16384" width="9" style="5"/>
  </cols>
  <sheetData>
    <row r="1" ht="31.5" customHeight="1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19.5" spans="1:15">
      <c r="A2" s="11">
        <v>45382</v>
      </c>
      <c r="B2" s="12"/>
      <c r="N2" s="67"/>
      <c r="O2" s="68" t="s">
        <v>1</v>
      </c>
    </row>
    <row r="3" ht="17.1" customHeight="1" spans="1:15">
      <c r="A3" s="13"/>
      <c r="B3" s="14" t="s">
        <v>2</v>
      </c>
      <c r="C3" s="15" t="s">
        <v>3</v>
      </c>
      <c r="D3" s="15"/>
      <c r="E3" s="15"/>
      <c r="F3" s="16" t="s">
        <v>4</v>
      </c>
      <c r="G3" s="17" t="s">
        <v>5</v>
      </c>
      <c r="H3" s="18" t="s">
        <v>6</v>
      </c>
      <c r="I3" s="18" t="s">
        <v>7</v>
      </c>
      <c r="J3" s="69" t="s">
        <v>7</v>
      </c>
      <c r="K3" s="18" t="s">
        <v>8</v>
      </c>
      <c r="L3" s="18" t="s">
        <v>6</v>
      </c>
      <c r="M3" s="18" t="s">
        <v>7</v>
      </c>
      <c r="N3" s="69" t="s">
        <v>7</v>
      </c>
      <c r="O3" s="70"/>
    </row>
    <row r="4" ht="17.1" customHeight="1" spans="1:15">
      <c r="A4" s="19" t="s">
        <v>9</v>
      </c>
      <c r="B4" s="20" t="s">
        <v>10</v>
      </c>
      <c r="C4" s="21"/>
      <c r="D4" s="21"/>
      <c r="E4" s="21"/>
      <c r="F4" s="22" t="s">
        <v>11</v>
      </c>
      <c r="G4" s="23" t="s">
        <v>12</v>
      </c>
      <c r="H4" s="24" t="s">
        <v>13</v>
      </c>
      <c r="I4" s="24" t="s">
        <v>14</v>
      </c>
      <c r="J4" s="71" t="s">
        <v>14</v>
      </c>
      <c r="K4" s="24" t="s">
        <v>11</v>
      </c>
      <c r="L4" s="24" t="s">
        <v>15</v>
      </c>
      <c r="M4" s="24" t="s">
        <v>16</v>
      </c>
      <c r="N4" s="71" t="s">
        <v>16</v>
      </c>
      <c r="O4" s="72" t="s">
        <v>17</v>
      </c>
    </row>
    <row r="5" ht="17.1" customHeight="1" spans="1:15">
      <c r="A5" s="25"/>
      <c r="B5" s="26" t="s">
        <v>18</v>
      </c>
      <c r="C5" s="27" t="s">
        <v>19</v>
      </c>
      <c r="D5" s="27" t="s">
        <v>20</v>
      </c>
      <c r="E5" s="28" t="s">
        <v>21</v>
      </c>
      <c r="F5" s="29" t="s">
        <v>18</v>
      </c>
      <c r="G5" s="30" t="s">
        <v>22</v>
      </c>
      <c r="H5" s="31" t="s">
        <v>11</v>
      </c>
      <c r="I5" s="31" t="s">
        <v>23</v>
      </c>
      <c r="J5" s="73" t="s">
        <v>24</v>
      </c>
      <c r="K5" s="31" t="s">
        <v>18</v>
      </c>
      <c r="L5" s="31" t="s">
        <v>11</v>
      </c>
      <c r="M5" s="31" t="s">
        <v>23</v>
      </c>
      <c r="N5" s="73" t="s">
        <v>24</v>
      </c>
      <c r="O5" s="74"/>
    </row>
    <row r="6" s="1" customFormat="1" ht="23.25" customHeight="1" spans="1:15">
      <c r="A6" s="32" t="s">
        <v>25</v>
      </c>
      <c r="B6" s="33">
        <f t="shared" ref="B6:B28" si="0">C6+D6+E6</f>
        <v>69512</v>
      </c>
      <c r="C6" s="33">
        <v>2326</v>
      </c>
      <c r="D6" s="33">
        <v>1760</v>
      </c>
      <c r="E6" s="33">
        <v>65426</v>
      </c>
      <c r="F6" s="34">
        <v>12093</v>
      </c>
      <c r="G6" s="35">
        <f t="shared" ref="G6:G19" si="1">F6/B6*100</f>
        <v>17.3969962020946</v>
      </c>
      <c r="H6" s="34">
        <v>25424</v>
      </c>
      <c r="I6" s="75">
        <f t="shared" ref="I6:I33" si="2">F6-H6</f>
        <v>-13331</v>
      </c>
      <c r="J6" s="76">
        <f t="shared" ref="J6:J19" si="3">I6/H6*100</f>
        <v>-52.4347073631215</v>
      </c>
      <c r="K6" s="75">
        <v>5848</v>
      </c>
      <c r="L6" s="75">
        <v>10066</v>
      </c>
      <c r="M6" s="75">
        <f t="shared" ref="M6:M33" si="4">K6-L6</f>
        <v>-4218</v>
      </c>
      <c r="N6" s="76">
        <f t="shared" ref="N6:N19" si="5">M6/L6*100</f>
        <v>-41.9034373137294</v>
      </c>
      <c r="O6" s="77"/>
    </row>
    <row r="7" s="1" customFormat="1" ht="23.25" customHeight="1" spans="1:15">
      <c r="A7" s="32" t="s">
        <v>26</v>
      </c>
      <c r="B7" s="33">
        <f t="shared" si="0"/>
        <v>161</v>
      </c>
      <c r="C7" s="33">
        <v>127</v>
      </c>
      <c r="D7" s="33">
        <v>34</v>
      </c>
      <c r="E7" s="33"/>
      <c r="F7" s="34"/>
      <c r="G7" s="35"/>
      <c r="H7" s="34"/>
      <c r="I7" s="75">
        <f t="shared" si="2"/>
        <v>0</v>
      </c>
      <c r="J7" s="76"/>
      <c r="K7" s="75">
        <v>0</v>
      </c>
      <c r="L7" s="75">
        <v>0</v>
      </c>
      <c r="M7" s="75">
        <f t="shared" si="4"/>
        <v>0</v>
      </c>
      <c r="N7" s="76"/>
      <c r="O7" s="78"/>
    </row>
    <row r="8" s="1" customFormat="1" ht="23.25" customHeight="1" spans="1:15">
      <c r="A8" s="32" t="s">
        <v>27</v>
      </c>
      <c r="B8" s="33">
        <f t="shared" si="0"/>
        <v>58090</v>
      </c>
      <c r="C8" s="33">
        <v>4995</v>
      </c>
      <c r="D8" s="33"/>
      <c r="E8" s="33">
        <v>53095</v>
      </c>
      <c r="F8" s="34">
        <v>14298</v>
      </c>
      <c r="G8" s="35">
        <f t="shared" si="1"/>
        <v>24.6135307281804</v>
      </c>
      <c r="H8" s="34">
        <v>11171</v>
      </c>
      <c r="I8" s="75">
        <f t="shared" si="2"/>
        <v>3127</v>
      </c>
      <c r="J8" s="76">
        <f t="shared" si="3"/>
        <v>27.9921224599409</v>
      </c>
      <c r="K8" s="75">
        <v>5006</v>
      </c>
      <c r="L8" s="75">
        <v>5966</v>
      </c>
      <c r="M8" s="75">
        <f t="shared" si="4"/>
        <v>-960</v>
      </c>
      <c r="N8" s="76">
        <f t="shared" si="5"/>
        <v>-16.0911833724438</v>
      </c>
      <c r="O8" s="78"/>
    </row>
    <row r="9" s="1" customFormat="1" ht="23.25" customHeight="1" spans="1:15">
      <c r="A9" s="32" t="s">
        <v>28</v>
      </c>
      <c r="B9" s="33">
        <f t="shared" si="0"/>
        <v>243007</v>
      </c>
      <c r="C9" s="33">
        <v>53874</v>
      </c>
      <c r="D9" s="33">
        <v>6314</v>
      </c>
      <c r="E9" s="33">
        <v>182819</v>
      </c>
      <c r="F9" s="34">
        <v>42103</v>
      </c>
      <c r="G9" s="35">
        <f t="shared" si="1"/>
        <v>17.3258383503356</v>
      </c>
      <c r="H9" s="34">
        <v>47759</v>
      </c>
      <c r="I9" s="75">
        <f t="shared" si="2"/>
        <v>-5656</v>
      </c>
      <c r="J9" s="76">
        <f t="shared" si="3"/>
        <v>-11.8427940283507</v>
      </c>
      <c r="K9" s="75">
        <v>15400</v>
      </c>
      <c r="L9" s="75">
        <v>10098</v>
      </c>
      <c r="M9" s="75">
        <f t="shared" si="4"/>
        <v>5302</v>
      </c>
      <c r="N9" s="76">
        <f t="shared" si="5"/>
        <v>52.5054466230937</v>
      </c>
      <c r="O9" s="79"/>
    </row>
    <row r="10" s="1" customFormat="1" ht="23.25" customHeight="1" spans="1:15">
      <c r="A10" s="32" t="s">
        <v>29</v>
      </c>
      <c r="B10" s="33">
        <f t="shared" si="0"/>
        <v>3069</v>
      </c>
      <c r="C10" s="33">
        <v>405</v>
      </c>
      <c r="D10" s="33">
        <v>1520</v>
      </c>
      <c r="E10" s="33">
        <v>1144</v>
      </c>
      <c r="F10" s="34">
        <v>278</v>
      </c>
      <c r="G10" s="35">
        <f t="shared" si="1"/>
        <v>9.05832518735745</v>
      </c>
      <c r="H10" s="34">
        <v>287</v>
      </c>
      <c r="I10" s="75">
        <f t="shared" si="2"/>
        <v>-9</v>
      </c>
      <c r="J10" s="76">
        <f t="shared" si="3"/>
        <v>-3.13588850174216</v>
      </c>
      <c r="K10" s="75">
        <v>13</v>
      </c>
      <c r="L10" s="75">
        <v>18</v>
      </c>
      <c r="M10" s="75">
        <f t="shared" si="4"/>
        <v>-5</v>
      </c>
      <c r="N10" s="76">
        <f t="shared" si="5"/>
        <v>-27.7777777777778</v>
      </c>
      <c r="O10" s="79"/>
    </row>
    <row r="11" s="1" customFormat="1" ht="23.25" customHeight="1" spans="1:15">
      <c r="A11" s="32" t="s">
        <v>30</v>
      </c>
      <c r="B11" s="33">
        <f t="shared" si="0"/>
        <v>10333</v>
      </c>
      <c r="C11" s="33">
        <v>1379</v>
      </c>
      <c r="D11" s="33">
        <v>14</v>
      </c>
      <c r="E11" s="33">
        <v>8940</v>
      </c>
      <c r="F11" s="34">
        <v>1275</v>
      </c>
      <c r="G11" s="35">
        <f t="shared" si="1"/>
        <v>12.339107713152</v>
      </c>
      <c r="H11" s="34">
        <v>1277</v>
      </c>
      <c r="I11" s="75">
        <f t="shared" si="2"/>
        <v>-2</v>
      </c>
      <c r="J11" s="76">
        <f t="shared" si="3"/>
        <v>-0.156617071260767</v>
      </c>
      <c r="K11" s="75">
        <v>340</v>
      </c>
      <c r="L11" s="75">
        <v>504</v>
      </c>
      <c r="M11" s="75">
        <f t="shared" si="4"/>
        <v>-164</v>
      </c>
      <c r="N11" s="76">
        <f t="shared" si="5"/>
        <v>-32.5396825396825</v>
      </c>
      <c r="O11" s="78"/>
    </row>
    <row r="12" s="1" customFormat="1" ht="23.25" customHeight="1" spans="1:15">
      <c r="A12" s="32" t="s">
        <v>31</v>
      </c>
      <c r="B12" s="33">
        <f t="shared" si="0"/>
        <v>178458</v>
      </c>
      <c r="C12" s="33">
        <v>85411</v>
      </c>
      <c r="D12" s="33">
        <v>1600</v>
      </c>
      <c r="E12" s="33">
        <v>91447</v>
      </c>
      <c r="F12" s="34">
        <v>67059</v>
      </c>
      <c r="G12" s="35">
        <f t="shared" si="1"/>
        <v>37.5769088525031</v>
      </c>
      <c r="H12" s="34">
        <v>59598</v>
      </c>
      <c r="I12" s="75">
        <f t="shared" si="2"/>
        <v>7461</v>
      </c>
      <c r="J12" s="76">
        <f t="shared" si="3"/>
        <v>12.5188764723648</v>
      </c>
      <c r="K12" s="75">
        <v>8661</v>
      </c>
      <c r="L12" s="75">
        <v>5984</v>
      </c>
      <c r="M12" s="75">
        <f t="shared" si="4"/>
        <v>2677</v>
      </c>
      <c r="N12" s="76">
        <f t="shared" si="5"/>
        <v>44.7359625668449</v>
      </c>
      <c r="O12" s="78"/>
    </row>
    <row r="13" s="1" customFormat="1" ht="23.25" customHeight="1" spans="1:15">
      <c r="A13" s="32" t="s">
        <v>32</v>
      </c>
      <c r="B13" s="33">
        <f t="shared" si="0"/>
        <v>140567</v>
      </c>
      <c r="C13" s="33">
        <v>93403</v>
      </c>
      <c r="D13" s="33">
        <v>1793</v>
      </c>
      <c r="E13" s="33">
        <v>45371</v>
      </c>
      <c r="F13" s="34">
        <v>82703</v>
      </c>
      <c r="G13" s="35">
        <f t="shared" si="1"/>
        <v>58.8352885101055</v>
      </c>
      <c r="H13" s="34">
        <v>87515</v>
      </c>
      <c r="I13" s="75">
        <f t="shared" si="2"/>
        <v>-4812</v>
      </c>
      <c r="J13" s="76">
        <f t="shared" si="3"/>
        <v>-5.49848597383306</v>
      </c>
      <c r="K13" s="75">
        <v>4156</v>
      </c>
      <c r="L13" s="75">
        <v>5458</v>
      </c>
      <c r="M13" s="75">
        <f t="shared" si="4"/>
        <v>-1302</v>
      </c>
      <c r="N13" s="76">
        <f t="shared" si="5"/>
        <v>-23.8548919017955</v>
      </c>
      <c r="O13" s="78"/>
    </row>
    <row r="14" s="1" customFormat="1" ht="23.25" customHeight="1" spans="1:15">
      <c r="A14" s="32" t="s">
        <v>33</v>
      </c>
      <c r="B14" s="33">
        <f t="shared" si="0"/>
        <v>5191</v>
      </c>
      <c r="C14" s="33">
        <v>377</v>
      </c>
      <c r="D14" s="33">
        <v>1308</v>
      </c>
      <c r="E14" s="33">
        <v>3506</v>
      </c>
      <c r="F14" s="34">
        <v>479</v>
      </c>
      <c r="G14" s="35">
        <f t="shared" si="1"/>
        <v>9.22750915045271</v>
      </c>
      <c r="H14" s="34">
        <v>1062</v>
      </c>
      <c r="I14" s="75">
        <f t="shared" si="2"/>
        <v>-583</v>
      </c>
      <c r="J14" s="76">
        <f t="shared" si="3"/>
        <v>-54.8964218455744</v>
      </c>
      <c r="K14" s="75">
        <v>261</v>
      </c>
      <c r="L14" s="75">
        <v>1</v>
      </c>
      <c r="M14" s="75">
        <f t="shared" si="4"/>
        <v>260</v>
      </c>
      <c r="N14" s="76">
        <f t="shared" si="5"/>
        <v>26000</v>
      </c>
      <c r="O14" s="80"/>
    </row>
    <row r="15" s="1" customFormat="1" ht="23.25" customHeight="1" spans="1:15">
      <c r="A15" s="32" t="s">
        <v>34</v>
      </c>
      <c r="B15" s="33">
        <f t="shared" si="0"/>
        <v>21835</v>
      </c>
      <c r="C15" s="33">
        <v>912</v>
      </c>
      <c r="D15" s="33">
        <v>438</v>
      </c>
      <c r="E15" s="33">
        <v>20485</v>
      </c>
      <c r="F15" s="34">
        <v>5766</v>
      </c>
      <c r="G15" s="35">
        <f t="shared" si="1"/>
        <v>26.4071444927868</v>
      </c>
      <c r="H15" s="34">
        <v>5885</v>
      </c>
      <c r="I15" s="75">
        <f t="shared" si="2"/>
        <v>-119</v>
      </c>
      <c r="J15" s="76">
        <f t="shared" si="3"/>
        <v>-2.02209005947324</v>
      </c>
      <c r="K15" s="75">
        <v>1985</v>
      </c>
      <c r="L15" s="75">
        <v>2914</v>
      </c>
      <c r="M15" s="75">
        <f t="shared" si="4"/>
        <v>-929</v>
      </c>
      <c r="N15" s="76">
        <f t="shared" si="5"/>
        <v>-31.8805765271105</v>
      </c>
      <c r="O15" s="80"/>
    </row>
    <row r="16" s="1" customFormat="1" ht="24" customHeight="1" spans="1:15">
      <c r="A16" s="32" t="s">
        <v>35</v>
      </c>
      <c r="B16" s="33">
        <f t="shared" si="0"/>
        <v>108249</v>
      </c>
      <c r="C16" s="33">
        <v>51752</v>
      </c>
      <c r="D16" s="33">
        <v>42127</v>
      </c>
      <c r="E16" s="33">
        <v>14370</v>
      </c>
      <c r="F16" s="34">
        <v>11854</v>
      </c>
      <c r="G16" s="35">
        <f t="shared" si="1"/>
        <v>10.9506785282081</v>
      </c>
      <c r="H16" s="34">
        <v>19589</v>
      </c>
      <c r="I16" s="75">
        <f t="shared" si="2"/>
        <v>-7735</v>
      </c>
      <c r="J16" s="76">
        <f t="shared" si="3"/>
        <v>-39.4864464750625</v>
      </c>
      <c r="K16" s="75">
        <v>2304</v>
      </c>
      <c r="L16" s="75">
        <v>6375</v>
      </c>
      <c r="M16" s="75">
        <f t="shared" si="4"/>
        <v>-4071</v>
      </c>
      <c r="N16" s="76">
        <f t="shared" si="5"/>
        <v>-63.8588235294118</v>
      </c>
      <c r="O16" s="78"/>
    </row>
    <row r="17" s="1" customFormat="1" ht="24" customHeight="1" spans="1:15">
      <c r="A17" s="36" t="s">
        <v>36</v>
      </c>
      <c r="B17" s="33">
        <f t="shared" si="0"/>
        <v>34638</v>
      </c>
      <c r="C17" s="33">
        <v>16477</v>
      </c>
      <c r="D17" s="33">
        <v>8278</v>
      </c>
      <c r="E17" s="33">
        <v>9883</v>
      </c>
      <c r="F17" s="37">
        <v>3501</v>
      </c>
      <c r="G17" s="35">
        <f t="shared" si="1"/>
        <v>10.1073965009527</v>
      </c>
      <c r="H17" s="37">
        <v>26737</v>
      </c>
      <c r="I17" s="81">
        <f t="shared" si="2"/>
        <v>-23236</v>
      </c>
      <c r="J17" s="76">
        <f t="shared" si="3"/>
        <v>-86.9057859894528</v>
      </c>
      <c r="K17" s="75">
        <v>1197</v>
      </c>
      <c r="L17" s="75">
        <v>25494</v>
      </c>
      <c r="M17" s="75">
        <f t="shared" si="4"/>
        <v>-24297</v>
      </c>
      <c r="N17" s="76">
        <f t="shared" si="5"/>
        <v>-95.3047775947282</v>
      </c>
      <c r="O17" s="82"/>
    </row>
    <row r="18" s="1" customFormat="1" ht="23.25" customHeight="1" spans="1:15">
      <c r="A18" s="38" t="s">
        <v>37</v>
      </c>
      <c r="B18" s="33">
        <f t="shared" si="0"/>
        <v>765</v>
      </c>
      <c r="C18" s="33"/>
      <c r="D18" s="33">
        <v>240</v>
      </c>
      <c r="E18" s="33">
        <v>525</v>
      </c>
      <c r="F18" s="34">
        <v>200</v>
      </c>
      <c r="G18" s="35">
        <f t="shared" si="1"/>
        <v>26.1437908496732</v>
      </c>
      <c r="H18" s="34">
        <v>143</v>
      </c>
      <c r="I18" s="75">
        <f t="shared" si="2"/>
        <v>57</v>
      </c>
      <c r="J18" s="76">
        <f t="shared" si="3"/>
        <v>39.8601398601399</v>
      </c>
      <c r="K18" s="75">
        <v>132</v>
      </c>
      <c r="L18" s="75">
        <v>13</v>
      </c>
      <c r="M18" s="75">
        <f t="shared" si="4"/>
        <v>119</v>
      </c>
      <c r="N18" s="76">
        <f t="shared" si="5"/>
        <v>915.384615384615</v>
      </c>
      <c r="O18" s="78"/>
    </row>
    <row r="19" s="1" customFormat="1" ht="23.25" customHeight="1" spans="1:15">
      <c r="A19" s="32" t="s">
        <v>38</v>
      </c>
      <c r="B19" s="33">
        <f t="shared" si="0"/>
        <v>872</v>
      </c>
      <c r="C19" s="33"/>
      <c r="D19" s="33">
        <v>110</v>
      </c>
      <c r="E19" s="33">
        <v>762</v>
      </c>
      <c r="F19" s="34">
        <v>531</v>
      </c>
      <c r="G19" s="35">
        <f t="shared" si="1"/>
        <v>60.894495412844</v>
      </c>
      <c r="H19" s="34">
        <v>314</v>
      </c>
      <c r="I19" s="75">
        <f t="shared" si="2"/>
        <v>217</v>
      </c>
      <c r="J19" s="76">
        <f t="shared" si="3"/>
        <v>69.1082802547771</v>
      </c>
      <c r="K19" s="75">
        <v>376</v>
      </c>
      <c r="L19" s="75">
        <v>146</v>
      </c>
      <c r="M19" s="75">
        <f t="shared" si="4"/>
        <v>230</v>
      </c>
      <c r="N19" s="76">
        <f t="shared" si="5"/>
        <v>157.534246575342</v>
      </c>
      <c r="O19" s="78"/>
    </row>
    <row r="20" s="1" customFormat="1" ht="23.25" customHeight="1" spans="1:15">
      <c r="A20" s="32" t="s">
        <v>39</v>
      </c>
      <c r="B20" s="33">
        <f t="shared" si="0"/>
        <v>0</v>
      </c>
      <c r="C20" s="33"/>
      <c r="D20" s="33"/>
      <c r="E20" s="33"/>
      <c r="F20" s="34">
        <v>1</v>
      </c>
      <c r="G20" s="35"/>
      <c r="H20" s="34"/>
      <c r="I20" s="75">
        <f t="shared" si="2"/>
        <v>1</v>
      </c>
      <c r="J20" s="76"/>
      <c r="K20" s="75">
        <v>0</v>
      </c>
      <c r="L20" s="75">
        <v>0</v>
      </c>
      <c r="M20" s="75">
        <f t="shared" si="4"/>
        <v>0</v>
      </c>
      <c r="N20" s="76"/>
      <c r="O20" s="78"/>
    </row>
    <row r="21" s="1" customFormat="1" ht="23.25" customHeight="1" spans="1:15">
      <c r="A21" s="32" t="s">
        <v>40</v>
      </c>
      <c r="B21" s="33">
        <f t="shared" si="0"/>
        <v>4974</v>
      </c>
      <c r="C21" s="33">
        <v>450</v>
      </c>
      <c r="D21" s="33">
        <v>572</v>
      </c>
      <c r="E21" s="33">
        <v>3952</v>
      </c>
      <c r="F21" s="34">
        <v>812</v>
      </c>
      <c r="G21" s="35">
        <f t="shared" ref="G21:G26" si="6">F21/B21*100</f>
        <v>16.3248894250101</v>
      </c>
      <c r="H21" s="34">
        <v>1102</v>
      </c>
      <c r="I21" s="75">
        <f t="shared" si="2"/>
        <v>-290</v>
      </c>
      <c r="J21" s="76">
        <f t="shared" ref="J21:J26" si="7">I21/H21*100</f>
        <v>-26.3157894736842</v>
      </c>
      <c r="K21" s="75">
        <v>315</v>
      </c>
      <c r="L21" s="75">
        <v>587</v>
      </c>
      <c r="M21" s="75">
        <f t="shared" si="4"/>
        <v>-272</v>
      </c>
      <c r="N21" s="76">
        <f t="shared" ref="N21:N26" si="8">M21/L21*100</f>
        <v>-46.3373083475298</v>
      </c>
      <c r="O21" s="78"/>
    </row>
    <row r="22" s="1" customFormat="1" ht="23.25" customHeight="1" spans="1:15">
      <c r="A22" s="32" t="s">
        <v>41</v>
      </c>
      <c r="B22" s="33">
        <f t="shared" si="0"/>
        <v>18868</v>
      </c>
      <c r="C22" s="33"/>
      <c r="D22" s="33">
        <v>183</v>
      </c>
      <c r="E22" s="33">
        <v>18685</v>
      </c>
      <c r="F22" s="34">
        <v>2283</v>
      </c>
      <c r="G22" s="35">
        <f t="shared" si="6"/>
        <v>12.0998516005936</v>
      </c>
      <c r="H22" s="34">
        <v>4150</v>
      </c>
      <c r="I22" s="75">
        <f t="shared" si="2"/>
        <v>-1867</v>
      </c>
      <c r="J22" s="76">
        <f t="shared" si="7"/>
        <v>-44.9879518072289</v>
      </c>
      <c r="K22" s="75">
        <v>1508</v>
      </c>
      <c r="L22" s="75">
        <v>1684</v>
      </c>
      <c r="M22" s="75">
        <f t="shared" si="4"/>
        <v>-176</v>
      </c>
      <c r="N22" s="76">
        <f t="shared" si="8"/>
        <v>-10.4513064133017</v>
      </c>
      <c r="O22" s="80"/>
    </row>
    <row r="23" s="1" customFormat="1" ht="23.25" customHeight="1" spans="1:15">
      <c r="A23" s="32" t="s">
        <v>42</v>
      </c>
      <c r="B23" s="33">
        <f t="shared" si="0"/>
        <v>2700</v>
      </c>
      <c r="C23" s="33"/>
      <c r="D23" s="33"/>
      <c r="E23" s="33">
        <v>2700</v>
      </c>
      <c r="F23" s="34">
        <v>400</v>
      </c>
      <c r="G23" s="35">
        <f t="shared" si="6"/>
        <v>14.8148148148148</v>
      </c>
      <c r="H23" s="34"/>
      <c r="I23" s="75">
        <f t="shared" si="2"/>
        <v>400</v>
      </c>
      <c r="J23" s="76"/>
      <c r="K23" s="75">
        <v>400</v>
      </c>
      <c r="L23" s="75">
        <v>0</v>
      </c>
      <c r="M23" s="75">
        <f t="shared" si="4"/>
        <v>400</v>
      </c>
      <c r="N23" s="76"/>
      <c r="O23" s="78"/>
    </row>
    <row r="24" s="1" customFormat="1" ht="23.25" customHeight="1" spans="1:15">
      <c r="A24" s="32" t="s">
        <v>43</v>
      </c>
      <c r="B24" s="33">
        <f t="shared" si="0"/>
        <v>2852</v>
      </c>
      <c r="C24" s="33">
        <v>89</v>
      </c>
      <c r="D24" s="33">
        <v>46</v>
      </c>
      <c r="E24" s="33">
        <v>2717</v>
      </c>
      <c r="F24" s="34">
        <v>463</v>
      </c>
      <c r="G24" s="35">
        <f t="shared" si="6"/>
        <v>16.234221598878</v>
      </c>
      <c r="H24" s="34">
        <v>1221</v>
      </c>
      <c r="I24" s="75">
        <f t="shared" si="2"/>
        <v>-758</v>
      </c>
      <c r="J24" s="76">
        <f t="shared" si="7"/>
        <v>-62.0802620802621</v>
      </c>
      <c r="K24" s="75">
        <v>166</v>
      </c>
      <c r="L24" s="75">
        <v>559</v>
      </c>
      <c r="M24" s="75">
        <f t="shared" si="4"/>
        <v>-393</v>
      </c>
      <c r="N24" s="76">
        <f t="shared" si="8"/>
        <v>-70.304114490161</v>
      </c>
      <c r="O24" s="78"/>
    </row>
    <row r="25" s="1" customFormat="1" ht="23.25" customHeight="1" spans="1:15">
      <c r="A25" s="32" t="s">
        <v>44</v>
      </c>
      <c r="B25" s="33">
        <f t="shared" si="0"/>
        <v>4260</v>
      </c>
      <c r="C25" s="33"/>
      <c r="D25" s="33"/>
      <c r="E25" s="33">
        <v>4260</v>
      </c>
      <c r="F25" s="34">
        <v>20</v>
      </c>
      <c r="G25" s="35">
        <f t="shared" si="6"/>
        <v>0.469483568075117</v>
      </c>
      <c r="H25" s="34"/>
      <c r="I25" s="75">
        <f t="shared" si="2"/>
        <v>20</v>
      </c>
      <c r="J25" s="76"/>
      <c r="K25" s="75">
        <v>20</v>
      </c>
      <c r="L25" s="75">
        <v>0</v>
      </c>
      <c r="M25" s="75">
        <f t="shared" si="4"/>
        <v>20</v>
      </c>
      <c r="N25" s="76"/>
      <c r="O25" s="78"/>
    </row>
    <row r="26" s="1" customFormat="1" ht="23.25" customHeight="1" spans="1:15">
      <c r="A26" s="32" t="s">
        <v>45</v>
      </c>
      <c r="B26" s="33">
        <f t="shared" si="0"/>
        <v>40</v>
      </c>
      <c r="C26" s="39"/>
      <c r="D26" s="39"/>
      <c r="E26" s="33">
        <v>40</v>
      </c>
      <c r="F26" s="34">
        <v>6</v>
      </c>
      <c r="G26" s="35">
        <f t="shared" si="6"/>
        <v>15</v>
      </c>
      <c r="H26" s="34"/>
      <c r="I26" s="75">
        <f t="shared" si="2"/>
        <v>6</v>
      </c>
      <c r="J26" s="76"/>
      <c r="K26" s="75">
        <v>6</v>
      </c>
      <c r="L26" s="75">
        <v>0</v>
      </c>
      <c r="M26" s="75">
        <f t="shared" si="4"/>
        <v>6</v>
      </c>
      <c r="N26" s="76"/>
      <c r="O26" s="78"/>
    </row>
    <row r="27" s="1" customFormat="1" ht="23.25" customHeight="1" spans="1:15">
      <c r="A27" s="32" t="s">
        <v>46</v>
      </c>
      <c r="B27" s="33">
        <f t="shared" si="0"/>
        <v>0</v>
      </c>
      <c r="C27" s="39"/>
      <c r="D27" s="39"/>
      <c r="E27" s="33"/>
      <c r="F27" s="34"/>
      <c r="G27" s="35"/>
      <c r="H27" s="34"/>
      <c r="I27" s="75">
        <f t="shared" si="2"/>
        <v>0</v>
      </c>
      <c r="J27" s="76"/>
      <c r="K27" s="75">
        <v>0</v>
      </c>
      <c r="L27" s="75">
        <v>0</v>
      </c>
      <c r="M27" s="75">
        <f t="shared" si="4"/>
        <v>0</v>
      </c>
      <c r="N27" s="76"/>
      <c r="O27" s="78"/>
    </row>
    <row r="28" s="2" customFormat="1" ht="23.25" customHeight="1" spans="1:15">
      <c r="A28" s="32" t="s">
        <v>47</v>
      </c>
      <c r="B28" s="33">
        <f t="shared" si="0"/>
        <v>4885</v>
      </c>
      <c r="C28" s="39"/>
      <c r="D28" s="39"/>
      <c r="E28" s="33">
        <v>4885</v>
      </c>
      <c r="F28" s="34">
        <v>673</v>
      </c>
      <c r="G28" s="35">
        <f t="shared" ref="G28:G33" si="9">F28/B28*100</f>
        <v>13.7768679631525</v>
      </c>
      <c r="H28" s="34">
        <v>775</v>
      </c>
      <c r="I28" s="75">
        <f t="shared" si="2"/>
        <v>-102</v>
      </c>
      <c r="J28" s="76">
        <f t="shared" ref="J28:J33" si="10">I28/H28*100</f>
        <v>-13.1612903225806</v>
      </c>
      <c r="K28" s="75">
        <v>612</v>
      </c>
      <c r="L28" s="75">
        <v>586</v>
      </c>
      <c r="M28" s="75">
        <f t="shared" si="4"/>
        <v>26</v>
      </c>
      <c r="N28" s="76">
        <f t="shared" ref="N28:N33" si="11">M28/L28*100</f>
        <v>4.43686006825939</v>
      </c>
      <c r="O28" s="78"/>
    </row>
    <row r="29" s="2" customFormat="1" ht="23.25" customHeight="1" spans="1:15">
      <c r="A29" s="40" t="s">
        <v>48</v>
      </c>
      <c r="B29" s="41">
        <f t="shared" ref="B29:F29" si="12">SUM(B6:B28)</f>
        <v>913326</v>
      </c>
      <c r="C29" s="42">
        <f t="shared" si="12"/>
        <v>311977</v>
      </c>
      <c r="D29" s="42">
        <f t="shared" si="12"/>
        <v>66337</v>
      </c>
      <c r="E29" s="43">
        <f t="shared" si="12"/>
        <v>535012</v>
      </c>
      <c r="F29" s="42">
        <f t="shared" si="12"/>
        <v>246798</v>
      </c>
      <c r="G29" s="44">
        <f t="shared" si="9"/>
        <v>27.0218957962436</v>
      </c>
      <c r="H29" s="43">
        <f t="shared" ref="H29:L29" si="13">SUM(H6:H28)</f>
        <v>294009</v>
      </c>
      <c r="I29" s="42">
        <f t="shared" si="2"/>
        <v>-47211</v>
      </c>
      <c r="J29" s="83">
        <f t="shared" si="10"/>
        <v>-16.0576717039274</v>
      </c>
      <c r="K29" s="42">
        <f t="shared" si="13"/>
        <v>48706</v>
      </c>
      <c r="L29" s="42">
        <f t="shared" si="13"/>
        <v>76453</v>
      </c>
      <c r="M29" s="42">
        <f t="shared" si="4"/>
        <v>-27747</v>
      </c>
      <c r="N29" s="83">
        <f t="shared" si="11"/>
        <v>-36.2928858252783</v>
      </c>
      <c r="O29" s="84"/>
    </row>
    <row r="30" s="1" customFormat="1" ht="23.25" customHeight="1" spans="1:15">
      <c r="A30" s="45" t="s">
        <v>49</v>
      </c>
      <c r="B30" s="41">
        <v>352806</v>
      </c>
      <c r="C30" s="39"/>
      <c r="D30" s="46"/>
      <c r="E30" s="34"/>
      <c r="F30" s="42">
        <v>34934</v>
      </c>
      <c r="G30" s="44">
        <f t="shared" si="9"/>
        <v>9.90175904037913</v>
      </c>
      <c r="H30" s="42">
        <v>98422</v>
      </c>
      <c r="I30" s="42">
        <f t="shared" si="2"/>
        <v>-63488</v>
      </c>
      <c r="J30" s="83">
        <f t="shared" si="10"/>
        <v>-64.5059031517344</v>
      </c>
      <c r="K30" s="75">
        <v>18291</v>
      </c>
      <c r="L30" s="75">
        <v>25732</v>
      </c>
      <c r="M30" s="42">
        <f t="shared" si="4"/>
        <v>-7441</v>
      </c>
      <c r="N30" s="83">
        <f t="shared" si="11"/>
        <v>-28.9173014145811</v>
      </c>
      <c r="O30" s="85"/>
    </row>
    <row r="31" s="1" customFormat="1" ht="23.25" customHeight="1" spans="1:15">
      <c r="A31" s="47" t="s">
        <v>50</v>
      </c>
      <c r="B31" s="41">
        <v>5666</v>
      </c>
      <c r="C31" s="48"/>
      <c r="D31" s="48"/>
      <c r="E31" s="49"/>
      <c r="F31" s="50">
        <v>305</v>
      </c>
      <c r="G31" s="44">
        <f t="shared" si="9"/>
        <v>5.38298623367455</v>
      </c>
      <c r="H31" s="50">
        <v>506</v>
      </c>
      <c r="I31" s="42">
        <f t="shared" si="2"/>
        <v>-201</v>
      </c>
      <c r="J31" s="83">
        <f t="shared" si="10"/>
        <v>-39.7233201581028</v>
      </c>
      <c r="K31" s="75">
        <v>304</v>
      </c>
      <c r="L31" s="75">
        <v>60</v>
      </c>
      <c r="M31" s="42">
        <f t="shared" si="4"/>
        <v>244</v>
      </c>
      <c r="N31" s="83">
        <f t="shared" si="11"/>
        <v>406.666666666667</v>
      </c>
      <c r="O31" s="86"/>
    </row>
    <row r="32" s="1" customFormat="1" ht="23.25" customHeight="1" spans="1:15">
      <c r="A32" s="47" t="s">
        <v>51</v>
      </c>
      <c r="B32" s="41">
        <v>49680</v>
      </c>
      <c r="C32" s="48"/>
      <c r="D32" s="48"/>
      <c r="E32" s="49"/>
      <c r="F32" s="50">
        <v>2880</v>
      </c>
      <c r="G32" s="44">
        <f t="shared" si="9"/>
        <v>5.79710144927536</v>
      </c>
      <c r="H32" s="50">
        <v>0</v>
      </c>
      <c r="I32" s="42">
        <f t="shared" si="2"/>
        <v>2880</v>
      </c>
      <c r="J32" s="83"/>
      <c r="K32" s="75">
        <v>2880</v>
      </c>
      <c r="L32" s="75">
        <v>0</v>
      </c>
      <c r="M32" s="42">
        <f t="shared" si="4"/>
        <v>2880</v>
      </c>
      <c r="N32" s="83"/>
      <c r="O32" s="86"/>
    </row>
    <row r="33" s="1" customFormat="1" ht="23.25" customHeight="1" spans="1:15">
      <c r="A33" s="51" t="s">
        <v>52</v>
      </c>
      <c r="B33" s="52">
        <f>B29+B30+B31+B32</f>
        <v>1321478</v>
      </c>
      <c r="C33" s="53">
        <f>C29+C30+C31</f>
        <v>311977</v>
      </c>
      <c r="D33" s="53">
        <f>D29+D30+D31</f>
        <v>66337</v>
      </c>
      <c r="E33" s="53">
        <f>E29+E30+E31</f>
        <v>535012</v>
      </c>
      <c r="F33" s="53">
        <f t="shared" ref="F33:L33" si="14">F29+F30+F31+F32</f>
        <v>284917</v>
      </c>
      <c r="G33" s="44">
        <f t="shared" si="9"/>
        <v>21.5604800079911</v>
      </c>
      <c r="H33" s="54">
        <f t="shared" si="14"/>
        <v>392937</v>
      </c>
      <c r="I33" s="54">
        <f t="shared" si="2"/>
        <v>-108020</v>
      </c>
      <c r="J33" s="87">
        <f t="shared" si="10"/>
        <v>-27.4904119489893</v>
      </c>
      <c r="K33" s="54">
        <f t="shared" si="14"/>
        <v>70181</v>
      </c>
      <c r="L33" s="54">
        <f t="shared" si="14"/>
        <v>102245</v>
      </c>
      <c r="M33" s="54">
        <f t="shared" si="4"/>
        <v>-32064</v>
      </c>
      <c r="N33" s="87">
        <f t="shared" si="11"/>
        <v>-31.359968702626</v>
      </c>
      <c r="O33" s="88"/>
    </row>
    <row r="34" spans="1:8">
      <c r="A34" s="55"/>
      <c r="B34" s="55"/>
      <c r="C34" s="55"/>
      <c r="D34" s="55"/>
      <c r="E34" s="55"/>
      <c r="F34" s="55"/>
      <c r="G34" s="55"/>
      <c r="H34" s="55"/>
    </row>
    <row r="35" s="3" customFormat="1" spans="1:14">
      <c r="A35" s="56"/>
      <c r="E35" s="57"/>
      <c r="F35" s="57"/>
      <c r="J35" s="89"/>
      <c r="K35" s="90"/>
      <c r="L35" s="90"/>
      <c r="M35" s="91"/>
      <c r="N35" s="89"/>
    </row>
    <row r="37" s="4" customFormat="1"/>
    <row r="39" ht="25.5" spans="1:14">
      <c r="A39" s="58"/>
      <c r="B39" s="59"/>
      <c r="C39" s="58"/>
      <c r="D39" s="58"/>
      <c r="E39" s="60"/>
      <c r="F39" s="60"/>
      <c r="G39" s="60"/>
      <c r="H39" s="61"/>
      <c r="I39" s="61"/>
      <c r="J39" s="92"/>
      <c r="K39" s="61"/>
      <c r="L39" s="61"/>
      <c r="M39" s="61"/>
      <c r="N39" s="92"/>
    </row>
    <row r="40" spans="1:14">
      <c r="A40" s="62"/>
      <c r="B40" s="63"/>
      <c r="N40" s="93"/>
    </row>
    <row r="41" spans="2:14">
      <c r="B41" s="63"/>
      <c r="C41" s="64"/>
      <c r="D41" s="64"/>
      <c r="E41" s="65"/>
      <c r="F41" s="65"/>
      <c r="G41" s="65"/>
      <c r="H41" s="66"/>
      <c r="I41" s="66"/>
      <c r="J41" s="94"/>
      <c r="K41" s="66"/>
      <c r="L41" s="66"/>
      <c r="M41" s="66"/>
      <c r="N41" s="94"/>
    </row>
    <row r="42" spans="1:14">
      <c r="A42" s="64"/>
      <c r="B42" s="63"/>
      <c r="C42" s="64"/>
      <c r="D42" s="64"/>
      <c r="E42" s="65"/>
      <c r="F42" s="65"/>
      <c r="G42" s="65"/>
      <c r="H42" s="66"/>
      <c r="I42" s="66"/>
      <c r="J42" s="94"/>
      <c r="K42" s="66"/>
      <c r="L42" s="66"/>
      <c r="M42" s="66"/>
      <c r="N42" s="94"/>
    </row>
    <row r="43" spans="2:14">
      <c r="B43" s="63"/>
      <c r="C43" s="64"/>
      <c r="D43" s="64"/>
      <c r="E43" s="65"/>
      <c r="F43" s="65"/>
      <c r="G43" s="65"/>
      <c r="H43" s="66"/>
      <c r="I43" s="66"/>
      <c r="J43" s="94"/>
      <c r="K43" s="66"/>
      <c r="L43" s="66"/>
      <c r="M43" s="66"/>
      <c r="N43" s="94"/>
    </row>
    <row r="44" spans="2:2">
      <c r="B44" s="4"/>
    </row>
    <row r="45" spans="2:2">
      <c r="B45" s="4"/>
    </row>
    <row r="46" spans="2:2">
      <c r="B46" s="4"/>
    </row>
    <row r="76" spans="2:14">
      <c r="B76" s="5"/>
      <c r="F76" s="5"/>
      <c r="G76" s="5"/>
      <c r="H76" s="5"/>
      <c r="I76" s="5"/>
      <c r="M76" s="5"/>
      <c r="N76" s="93"/>
    </row>
  </sheetData>
  <mergeCells count="3">
    <mergeCell ref="A1:O1"/>
    <mergeCell ref="A34:H34"/>
    <mergeCell ref="C3:E4"/>
  </mergeCells>
  <printOptions horizontalCentered="1" verticalCentered="1"/>
  <pageMargins left="0.354330708661417" right="0.236220472440945" top="0.47244094488189" bottom="0.15748031496063" header="0.118110236220472" footer="0.236220472440945"/>
  <pageSetup paperSize="9" scale="65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123</cp:lastModifiedBy>
  <dcterms:created xsi:type="dcterms:W3CDTF">2023-05-12T11:15:00Z</dcterms:created>
  <dcterms:modified xsi:type="dcterms:W3CDTF">2024-05-13T01:22:46Z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