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8月份" sheetId="4" r:id="rId1"/>
  </sheets>
  <definedNames>
    <definedName name="_xlnm.Print_Area" localSheetId="0">'8月份'!$A$1:$O$34</definedName>
  </definedNames>
  <calcPr calcId="144525"/>
</workbook>
</file>

<file path=xl/sharedStrings.xml><?xml version="1.0" encoding="utf-8"?>
<sst xmlns="http://schemas.openxmlformats.org/spreadsheetml/2006/main" count="66" uniqueCount="53">
  <si>
    <t xml:space="preserve"> 陆 丰 市 2024 年 8 月 财 政 预 算 支 出 完 成 情 况 表</t>
  </si>
  <si>
    <t xml:space="preserve"> 单位：万元</t>
  </si>
  <si>
    <t>支  出 项  目</t>
  </si>
  <si>
    <t>年 初</t>
  </si>
  <si>
    <t>年度预算计划</t>
  </si>
  <si>
    <t>累计</t>
  </si>
  <si>
    <t>占年</t>
  </si>
  <si>
    <t>上年</t>
  </si>
  <si>
    <t>比上年</t>
  </si>
  <si>
    <t>本月</t>
  </si>
  <si>
    <t>备    注</t>
  </si>
  <si>
    <t>预 算</t>
  </si>
  <si>
    <t>完成</t>
  </si>
  <si>
    <t>预算</t>
  </si>
  <si>
    <t>同期</t>
  </si>
  <si>
    <t>同期增</t>
  </si>
  <si>
    <t>同月</t>
  </si>
  <si>
    <t>同月增</t>
  </si>
  <si>
    <t>数</t>
  </si>
  <si>
    <t>上级补助</t>
  </si>
  <si>
    <t>上年结转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</si>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</sst>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_);[Red]\(#,##0.0\)"/>
    <numFmt numFmtId="181" formatCode="#,##0.00_ "/>
    <numFmt numFmtId="182" formatCode="0_);[Red]\(0\)"/>
  </numFmts>
  <fonts count="27">
    <font>
      <sz val="11"/>
      <color theme="1"/>
      <name val="宋体"/>
      <charset val="134"/>
      <scheme val="minor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20"/>
      <name val="仿宋"/>
      <family val="3"/>
      <charset val="134"/>
    </font>
    <font>
      <sz val="10"/>
      <name val="仿宋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b/>
      <sz val="1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17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8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7" fontId="4" fillId="0" borderId="6" xfId="0" applyNumberFormat="1" applyFont="1" applyFill="1" applyBorder="1" applyAlignment="1">
      <alignment horizontal="center"/>
    </xf>
    <xf numFmtId="177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78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80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/>
    <xf numFmtId="0" fontId="1" fillId="0" borderId="9" xfId="0" applyFont="1" applyFill="1" applyBorder="1" applyAlignment="1">
      <alignment horizontal="left" vertical="center"/>
    </xf>
    <xf numFmtId="177" fontId="1" fillId="0" borderId="10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77" fontId="2" fillId="0" borderId="8" xfId="0" applyNumberFormat="1" applyFont="1" applyFill="1" applyBorder="1" applyAlignment="1">
      <alignment vertical="center"/>
    </xf>
    <xf numFmtId="178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178" fontId="2" fillId="0" borderId="10" xfId="0" applyNumberFormat="1" applyFont="1" applyFill="1" applyBorder="1" applyAlignment="1"/>
    <xf numFmtId="0" fontId="2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2" fillId="0" borderId="12" xfId="0" applyNumberFormat="1" applyFont="1" applyFill="1" applyBorder="1" applyAlignment="1"/>
    <xf numFmtId="0" fontId="2" fillId="0" borderId="13" xfId="0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vertical="center"/>
    </xf>
    <xf numFmtId="177" fontId="2" fillId="0" borderId="15" xfId="0" applyNumberFormat="1" applyFont="1" applyFill="1" applyBorder="1" applyAlignment="1">
      <alignment vertical="center"/>
    </xf>
    <xf numFmtId="178" fontId="2" fillId="0" borderId="15" xfId="0" applyNumberFormat="1" applyFont="1" applyFill="1" applyBorder="1" applyAlignment="1">
      <alignment vertical="center"/>
    </xf>
    <xf numFmtId="0" fontId="1" fillId="0" borderId="16" xfId="0" applyFont="1" applyFill="1" applyBorder="1" applyAlignment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181" fontId="1" fillId="0" borderId="0" xfId="0" applyNumberFormat="1" applyFont="1" applyFill="1" applyBorder="1" applyAlignment="1"/>
    <xf numFmtId="179" fontId="5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179" fontId="1" fillId="0" borderId="2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/>
    </xf>
    <xf numFmtId="179" fontId="1" fillId="0" borderId="8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vertical="center"/>
    </xf>
    <xf numFmtId="178" fontId="1" fillId="0" borderId="10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79" fontId="2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79" fontId="2" fillId="0" borderId="15" xfId="0" applyNumberFormat="1" applyFont="1" applyFill="1" applyBorder="1" applyAlignment="1">
      <alignment vertical="center"/>
    </xf>
    <xf numFmtId="182" fontId="2" fillId="0" borderId="22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Continuous"/>
    </xf>
    <xf numFmtId="179" fontId="1" fillId="0" borderId="0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4"/>
  <sheetViews>
    <sheetView tabSelected="1" zoomScaleSheetLayoutView="60" workbookViewId="0">
      <pane xSplit="1" ySplit="5" topLeftCell="B19" activePane="bottomRight" state="frozen"/>
      <selection/>
      <selection pane="topRight"/>
      <selection pane="bottomLeft"/>
      <selection pane="bottomRight" activeCell="I39" sqref="I39"/>
    </sheetView>
  </sheetViews>
  <sheetFormatPr defaultColWidth="9" defaultRowHeight="14.25"/>
  <cols>
    <col min="1" max="1" width="31.1" style="3" customWidth="1"/>
    <col min="2" max="2" width="12.5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customWidth="1"/>
    <col min="8" max="9" width="14" style="6" customWidth="1"/>
    <col min="10" max="10" width="14" style="7" customWidth="1"/>
    <col min="11" max="13" width="14" style="6" customWidth="1"/>
    <col min="14" max="14" width="15.9" style="7" customWidth="1"/>
    <col min="15" max="15" width="29.9" style="3" customWidth="1"/>
    <col min="16" max="16384" width="9" style="3"/>
  </cols>
  <sheetData>
    <row r="1" ht="31.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19.5" spans="1:15">
      <c r="A2" s="9">
        <v>45535</v>
      </c>
      <c r="B2" s="10"/>
      <c r="N2" s="62"/>
      <c r="O2" s="63" t="s">
        <v>1</v>
      </c>
    </row>
    <row r="3" ht="17.1" customHeight="1" spans="1:15">
      <c r="A3" s="11" t="s">
        <v>2</v>
      </c>
      <c r="B3" s="12" t="s">
        <v>3</v>
      </c>
      <c r="C3" s="13" t="s">
        <v>4</v>
      </c>
      <c r="D3" s="13"/>
      <c r="E3" s="13"/>
      <c r="F3" s="14" t="s">
        <v>5</v>
      </c>
      <c r="G3" s="15" t="s">
        <v>6</v>
      </c>
      <c r="H3" s="16" t="s">
        <v>7</v>
      </c>
      <c r="I3" s="16" t="s">
        <v>8</v>
      </c>
      <c r="J3" s="64" t="s">
        <v>8</v>
      </c>
      <c r="K3" s="16" t="s">
        <v>9</v>
      </c>
      <c r="L3" s="16" t="s">
        <v>7</v>
      </c>
      <c r="M3" s="16" t="s">
        <v>8</v>
      </c>
      <c r="N3" s="64" t="s">
        <v>8</v>
      </c>
      <c r="O3" s="65" t="s">
        <v>10</v>
      </c>
    </row>
    <row r="4" ht="17.1" customHeight="1" spans="1:15">
      <c r="A4" s="17"/>
      <c r="B4" s="18" t="s">
        <v>11</v>
      </c>
      <c r="C4" s="19"/>
      <c r="D4" s="19"/>
      <c r="E4" s="19"/>
      <c r="F4" s="20" t="s">
        <v>12</v>
      </c>
      <c r="G4" s="21" t="s">
        <v>13</v>
      </c>
      <c r="H4" s="22" t="s">
        <v>14</v>
      </c>
      <c r="I4" s="22" t="s">
        <v>15</v>
      </c>
      <c r="J4" s="66" t="s">
        <v>15</v>
      </c>
      <c r="K4" s="22" t="s">
        <v>12</v>
      </c>
      <c r="L4" s="22" t="s">
        <v>16</v>
      </c>
      <c r="M4" s="22" t="s">
        <v>17</v>
      </c>
      <c r="N4" s="66" t="s">
        <v>17</v>
      </c>
      <c r="O4" s="67"/>
    </row>
    <row r="5" ht="17.1" customHeight="1" spans="1:15">
      <c r="A5" s="23"/>
      <c r="B5" s="24" t="s">
        <v>18</v>
      </c>
      <c r="C5" s="25" t="s">
        <v>19</v>
      </c>
      <c r="D5" s="25" t="s">
        <v>20</v>
      </c>
      <c r="E5" s="26" t="s">
        <v>21</v>
      </c>
      <c r="F5" s="27" t="s">
        <v>18</v>
      </c>
      <c r="G5" s="28" t="s">
        <v>22</v>
      </c>
      <c r="H5" s="29" t="s">
        <v>12</v>
      </c>
      <c r="I5" s="29" t="s">
        <v>23</v>
      </c>
      <c r="J5" s="68" t="s">
        <v>24</v>
      </c>
      <c r="K5" s="29" t="s">
        <v>18</v>
      </c>
      <c r="L5" s="29" t="s">
        <v>12</v>
      </c>
      <c r="M5" s="29" t="s">
        <v>23</v>
      </c>
      <c r="N5" s="68" t="s">
        <v>24</v>
      </c>
      <c r="O5" s="69"/>
    </row>
    <row r="6" s="1" customFormat="1" ht="23.25" customHeight="1" spans="1:15">
      <c r="A6" s="30" t="s">
        <v>25</v>
      </c>
      <c r="B6" s="31">
        <f t="shared" ref="B6:B28" si="0">C6+D6+E6</f>
        <v>69512</v>
      </c>
      <c r="C6" s="31">
        <v>2326</v>
      </c>
      <c r="D6" s="31">
        <v>1760</v>
      </c>
      <c r="E6" s="31">
        <v>65426</v>
      </c>
      <c r="F6" s="32">
        <v>39435</v>
      </c>
      <c r="G6" s="33">
        <f t="shared" ref="G6:G19" si="1">F6/B6*100</f>
        <v>56.731211877086</v>
      </c>
      <c r="H6" s="34">
        <v>52286</v>
      </c>
      <c r="I6" s="70">
        <f t="shared" ref="I6:I33" si="2">F6-H6</f>
        <v>-12851</v>
      </c>
      <c r="J6" s="71">
        <f t="shared" ref="J6:J33" si="3">I6/H6*100</f>
        <v>-24.578280993</v>
      </c>
      <c r="K6" s="70">
        <v>2864</v>
      </c>
      <c r="L6" s="70">
        <v>2829</v>
      </c>
      <c r="M6" s="70">
        <f t="shared" ref="M6:M33" si="4">K6-L6</f>
        <v>35</v>
      </c>
      <c r="N6" s="71">
        <f t="shared" ref="N6:N19" si="5">M6/L6*100</f>
        <v>1.23718628490633</v>
      </c>
      <c r="O6" s="72"/>
    </row>
    <row r="7" s="1" customFormat="1" ht="23.25" customHeight="1" spans="1:15">
      <c r="A7" s="30" t="s">
        <v>26</v>
      </c>
      <c r="B7" s="31">
        <f t="shared" si="0"/>
        <v>161</v>
      </c>
      <c r="C7" s="31">
        <v>127</v>
      </c>
      <c r="D7" s="31">
        <v>34</v>
      </c>
      <c r="E7" s="31"/>
      <c r="F7" s="32">
        <v>36</v>
      </c>
      <c r="G7" s="33">
        <f t="shared" si="1"/>
        <v>22.360248447205</v>
      </c>
      <c r="H7" s="34">
        <v>0</v>
      </c>
      <c r="I7" s="70">
        <f t="shared" si="2"/>
        <v>36</v>
      </c>
      <c r="J7" s="71"/>
      <c r="K7" s="70">
        <v>0</v>
      </c>
      <c r="L7" s="70">
        <v>0</v>
      </c>
      <c r="M7" s="70">
        <f t="shared" si="4"/>
        <v>0</v>
      </c>
      <c r="N7" s="71"/>
      <c r="O7" s="73"/>
    </row>
    <row r="8" s="1" customFormat="1" ht="23.25" customHeight="1" spans="1:15">
      <c r="A8" s="30" t="s">
        <v>27</v>
      </c>
      <c r="B8" s="31">
        <f t="shared" si="0"/>
        <v>58090</v>
      </c>
      <c r="C8" s="31">
        <v>4995</v>
      </c>
      <c r="D8" s="31"/>
      <c r="E8" s="31">
        <v>53095</v>
      </c>
      <c r="F8" s="32">
        <v>33493</v>
      </c>
      <c r="G8" s="33">
        <f t="shared" si="1"/>
        <v>57.6570838354278</v>
      </c>
      <c r="H8" s="34">
        <v>41386</v>
      </c>
      <c r="I8" s="70">
        <f t="shared" si="2"/>
        <v>-7893</v>
      </c>
      <c r="J8" s="71">
        <f t="shared" si="3"/>
        <v>-19.0716667472092</v>
      </c>
      <c r="K8" s="70">
        <v>3667</v>
      </c>
      <c r="L8" s="70">
        <v>3098</v>
      </c>
      <c r="M8" s="70">
        <f t="shared" si="4"/>
        <v>569</v>
      </c>
      <c r="N8" s="71">
        <f t="shared" si="5"/>
        <v>18.3666881859264</v>
      </c>
      <c r="O8" s="73"/>
    </row>
    <row r="9" s="1" customFormat="1" ht="23.25" customHeight="1" spans="1:15">
      <c r="A9" s="30" t="s">
        <v>28</v>
      </c>
      <c r="B9" s="31">
        <f t="shared" si="0"/>
        <v>243007</v>
      </c>
      <c r="C9" s="31">
        <v>53874</v>
      </c>
      <c r="D9" s="31">
        <v>6314</v>
      </c>
      <c r="E9" s="31">
        <v>182819</v>
      </c>
      <c r="F9" s="32">
        <v>127125</v>
      </c>
      <c r="G9" s="33">
        <f t="shared" si="1"/>
        <v>52.3133078470991</v>
      </c>
      <c r="H9" s="34">
        <v>98043</v>
      </c>
      <c r="I9" s="70">
        <f t="shared" si="2"/>
        <v>29082</v>
      </c>
      <c r="J9" s="71">
        <f t="shared" si="3"/>
        <v>29.6624950276919</v>
      </c>
      <c r="K9" s="70">
        <v>18826</v>
      </c>
      <c r="L9" s="70">
        <v>10200</v>
      </c>
      <c r="M9" s="70">
        <f t="shared" si="4"/>
        <v>8626</v>
      </c>
      <c r="N9" s="71">
        <f t="shared" si="5"/>
        <v>84.5686274509804</v>
      </c>
      <c r="O9" s="74"/>
    </row>
    <row r="10" s="1" customFormat="1" ht="23.25" customHeight="1" spans="1:15">
      <c r="A10" s="30" t="s">
        <v>29</v>
      </c>
      <c r="B10" s="31">
        <f t="shared" si="0"/>
        <v>3069</v>
      </c>
      <c r="C10" s="31">
        <v>405</v>
      </c>
      <c r="D10" s="31">
        <v>1520</v>
      </c>
      <c r="E10" s="31">
        <v>1144</v>
      </c>
      <c r="F10" s="32">
        <v>474</v>
      </c>
      <c r="G10" s="33">
        <f t="shared" si="1"/>
        <v>15.44477028348</v>
      </c>
      <c r="H10" s="34">
        <v>786</v>
      </c>
      <c r="I10" s="70">
        <f t="shared" si="2"/>
        <v>-312</v>
      </c>
      <c r="J10" s="71">
        <f t="shared" si="3"/>
        <v>-39.6946564885496</v>
      </c>
      <c r="K10" s="70">
        <v>6</v>
      </c>
      <c r="L10" s="70">
        <v>187</v>
      </c>
      <c r="M10" s="70">
        <f t="shared" si="4"/>
        <v>-181</v>
      </c>
      <c r="N10" s="71">
        <f t="shared" si="5"/>
        <v>-96.7914438502674</v>
      </c>
      <c r="O10" s="74"/>
    </row>
    <row r="11" s="1" customFormat="1" ht="23.25" customHeight="1" spans="1:15">
      <c r="A11" s="30" t="s">
        <v>30</v>
      </c>
      <c r="B11" s="31">
        <f t="shared" si="0"/>
        <v>10333</v>
      </c>
      <c r="C11" s="31">
        <v>1379</v>
      </c>
      <c r="D11" s="31">
        <v>14</v>
      </c>
      <c r="E11" s="31">
        <v>8940</v>
      </c>
      <c r="F11" s="32">
        <v>3154</v>
      </c>
      <c r="G11" s="33">
        <f t="shared" si="1"/>
        <v>30.5235652762992</v>
      </c>
      <c r="H11" s="34">
        <v>3230</v>
      </c>
      <c r="I11" s="70">
        <f t="shared" si="2"/>
        <v>-76</v>
      </c>
      <c r="J11" s="71">
        <f t="shared" si="3"/>
        <v>-2.35294117647059</v>
      </c>
      <c r="K11" s="70">
        <v>170</v>
      </c>
      <c r="L11" s="70">
        <v>369</v>
      </c>
      <c r="M11" s="70">
        <f t="shared" si="4"/>
        <v>-199</v>
      </c>
      <c r="N11" s="71">
        <f t="shared" si="5"/>
        <v>-53.929539295393</v>
      </c>
      <c r="O11" s="73"/>
    </row>
    <row r="12" s="1" customFormat="1" ht="23.25" customHeight="1" spans="1:15">
      <c r="A12" s="30" t="s">
        <v>31</v>
      </c>
      <c r="B12" s="31">
        <f t="shared" si="0"/>
        <v>178458</v>
      </c>
      <c r="C12" s="31">
        <v>85411</v>
      </c>
      <c r="D12" s="31">
        <v>1600</v>
      </c>
      <c r="E12" s="31">
        <v>91447</v>
      </c>
      <c r="F12" s="32">
        <v>117776</v>
      </c>
      <c r="G12" s="33">
        <f t="shared" si="1"/>
        <v>65.9964809647088</v>
      </c>
      <c r="H12" s="34">
        <v>107855</v>
      </c>
      <c r="I12" s="70">
        <f t="shared" si="2"/>
        <v>9921</v>
      </c>
      <c r="J12" s="71">
        <f t="shared" si="3"/>
        <v>9.1984608965741</v>
      </c>
      <c r="K12" s="70">
        <v>6423</v>
      </c>
      <c r="L12" s="70">
        <v>8310</v>
      </c>
      <c r="M12" s="70">
        <f t="shared" si="4"/>
        <v>-1887</v>
      </c>
      <c r="N12" s="71">
        <f t="shared" si="5"/>
        <v>-22.7075812274368</v>
      </c>
      <c r="O12" s="73"/>
    </row>
    <row r="13" s="1" customFormat="1" ht="23.25" customHeight="1" spans="1:15">
      <c r="A13" s="30" t="s">
        <v>32</v>
      </c>
      <c r="B13" s="31">
        <f t="shared" si="0"/>
        <v>140567</v>
      </c>
      <c r="C13" s="31">
        <v>93403</v>
      </c>
      <c r="D13" s="31">
        <v>1793</v>
      </c>
      <c r="E13" s="31">
        <v>45371</v>
      </c>
      <c r="F13" s="32">
        <v>112827</v>
      </c>
      <c r="G13" s="33">
        <f t="shared" si="1"/>
        <v>80.2656384499918</v>
      </c>
      <c r="H13" s="34">
        <v>108665</v>
      </c>
      <c r="I13" s="70">
        <f t="shared" si="2"/>
        <v>4162</v>
      </c>
      <c r="J13" s="71">
        <f t="shared" si="3"/>
        <v>3.83012009386647</v>
      </c>
      <c r="K13" s="70">
        <v>2213</v>
      </c>
      <c r="L13" s="70">
        <v>1749</v>
      </c>
      <c r="M13" s="70">
        <f t="shared" si="4"/>
        <v>464</v>
      </c>
      <c r="N13" s="71">
        <f t="shared" si="5"/>
        <v>26.5294453973699</v>
      </c>
      <c r="O13" s="73"/>
    </row>
    <row r="14" s="1" customFormat="1" ht="23.25" customHeight="1" spans="1:15">
      <c r="A14" s="30" t="s">
        <v>33</v>
      </c>
      <c r="B14" s="31">
        <f t="shared" si="0"/>
        <v>5191</v>
      </c>
      <c r="C14" s="31">
        <v>377</v>
      </c>
      <c r="D14" s="31">
        <v>1308</v>
      </c>
      <c r="E14" s="31">
        <v>3506</v>
      </c>
      <c r="F14" s="32">
        <v>1182</v>
      </c>
      <c r="G14" s="33">
        <f t="shared" si="1"/>
        <v>22.7701791562319</v>
      </c>
      <c r="H14" s="34">
        <v>1600</v>
      </c>
      <c r="I14" s="70">
        <f t="shared" si="2"/>
        <v>-418</v>
      </c>
      <c r="J14" s="71">
        <f t="shared" si="3"/>
        <v>-26.125</v>
      </c>
      <c r="K14" s="70">
        <v>1</v>
      </c>
      <c r="L14" s="70">
        <v>88</v>
      </c>
      <c r="M14" s="70">
        <f t="shared" si="4"/>
        <v>-87</v>
      </c>
      <c r="N14" s="71">
        <f t="shared" si="5"/>
        <v>-98.8636363636364</v>
      </c>
      <c r="O14" s="75"/>
    </row>
    <row r="15" s="1" customFormat="1" ht="23.25" customHeight="1" spans="1:15">
      <c r="A15" s="30" t="s">
        <v>34</v>
      </c>
      <c r="B15" s="31">
        <f t="shared" si="0"/>
        <v>21835</v>
      </c>
      <c r="C15" s="31">
        <v>912</v>
      </c>
      <c r="D15" s="31">
        <v>438</v>
      </c>
      <c r="E15" s="31">
        <v>20485</v>
      </c>
      <c r="F15" s="32">
        <v>11900</v>
      </c>
      <c r="G15" s="33">
        <f t="shared" si="1"/>
        <v>54.4996565147699</v>
      </c>
      <c r="H15" s="34">
        <v>20075</v>
      </c>
      <c r="I15" s="70">
        <f t="shared" si="2"/>
        <v>-8175</v>
      </c>
      <c r="J15" s="71">
        <f t="shared" si="3"/>
        <v>-40.7222914072229</v>
      </c>
      <c r="K15" s="70">
        <v>802</v>
      </c>
      <c r="L15" s="70">
        <v>3314</v>
      </c>
      <c r="M15" s="70">
        <f t="shared" si="4"/>
        <v>-2512</v>
      </c>
      <c r="N15" s="71">
        <f t="shared" si="5"/>
        <v>-75.7996378998189</v>
      </c>
      <c r="O15" s="75"/>
    </row>
    <row r="16" s="1" customFormat="1" ht="24" customHeight="1" spans="1:15">
      <c r="A16" s="30" t="s">
        <v>35</v>
      </c>
      <c r="B16" s="31">
        <f t="shared" si="0"/>
        <v>108249</v>
      </c>
      <c r="C16" s="31">
        <v>51752</v>
      </c>
      <c r="D16" s="31">
        <v>42127</v>
      </c>
      <c r="E16" s="31">
        <v>14370</v>
      </c>
      <c r="F16" s="32">
        <v>39584</v>
      </c>
      <c r="G16" s="33">
        <f t="shared" si="1"/>
        <v>36.5675433491302</v>
      </c>
      <c r="H16" s="34">
        <v>55328</v>
      </c>
      <c r="I16" s="70">
        <f t="shared" si="2"/>
        <v>-15744</v>
      </c>
      <c r="J16" s="71">
        <f t="shared" si="3"/>
        <v>-28.4557547715442</v>
      </c>
      <c r="K16" s="70">
        <v>4073</v>
      </c>
      <c r="L16" s="70">
        <v>8292</v>
      </c>
      <c r="M16" s="70">
        <f t="shared" si="4"/>
        <v>-4219</v>
      </c>
      <c r="N16" s="71">
        <f t="shared" si="5"/>
        <v>-50.8803666184274</v>
      </c>
      <c r="O16" s="73"/>
    </row>
    <row r="17" s="1" customFormat="1" ht="24" customHeight="1" spans="1:15">
      <c r="A17" s="35" t="s">
        <v>36</v>
      </c>
      <c r="B17" s="31">
        <f t="shared" si="0"/>
        <v>34638</v>
      </c>
      <c r="C17" s="31">
        <v>16477</v>
      </c>
      <c r="D17" s="31">
        <v>8278</v>
      </c>
      <c r="E17" s="31">
        <v>9883</v>
      </c>
      <c r="F17" s="36">
        <v>5739</v>
      </c>
      <c r="G17" s="33">
        <f t="shared" si="1"/>
        <v>16.5685085743981</v>
      </c>
      <c r="H17" s="37">
        <v>48819</v>
      </c>
      <c r="I17" s="76">
        <f t="shared" si="2"/>
        <v>-43080</v>
      </c>
      <c r="J17" s="71">
        <f t="shared" si="3"/>
        <v>-88.2443311005961</v>
      </c>
      <c r="K17" s="70">
        <v>223</v>
      </c>
      <c r="L17" s="70">
        <v>923</v>
      </c>
      <c r="M17" s="70">
        <f t="shared" si="4"/>
        <v>-700</v>
      </c>
      <c r="N17" s="71">
        <f t="shared" si="5"/>
        <v>-75.839653304442</v>
      </c>
      <c r="O17" s="77"/>
    </row>
    <row r="18" s="1" customFormat="1" ht="23.25" customHeight="1" spans="1:15">
      <c r="A18" s="30" t="s">
        <v>37</v>
      </c>
      <c r="B18" s="31">
        <f t="shared" si="0"/>
        <v>765</v>
      </c>
      <c r="C18" s="31"/>
      <c r="D18" s="31">
        <v>240</v>
      </c>
      <c r="E18" s="31">
        <v>525</v>
      </c>
      <c r="F18" s="32">
        <v>534</v>
      </c>
      <c r="G18" s="33">
        <f t="shared" si="1"/>
        <v>69.8039215686274</v>
      </c>
      <c r="H18" s="34">
        <v>273</v>
      </c>
      <c r="I18" s="70">
        <f t="shared" si="2"/>
        <v>261</v>
      </c>
      <c r="J18" s="71">
        <f t="shared" si="3"/>
        <v>95.6043956043956</v>
      </c>
      <c r="K18" s="70">
        <v>240</v>
      </c>
      <c r="L18" s="70">
        <v>14</v>
      </c>
      <c r="M18" s="70">
        <f t="shared" si="4"/>
        <v>226</v>
      </c>
      <c r="N18" s="71">
        <f t="shared" si="5"/>
        <v>1614.28571428571</v>
      </c>
      <c r="O18" s="73"/>
    </row>
    <row r="19" s="1" customFormat="1" ht="23.25" customHeight="1" spans="1:15">
      <c r="A19" s="30" t="s">
        <v>38</v>
      </c>
      <c r="B19" s="31">
        <f t="shared" si="0"/>
        <v>872</v>
      </c>
      <c r="C19" s="31"/>
      <c r="D19" s="31">
        <v>110</v>
      </c>
      <c r="E19" s="31">
        <v>762</v>
      </c>
      <c r="F19" s="32">
        <v>843</v>
      </c>
      <c r="G19" s="33">
        <f t="shared" si="1"/>
        <v>96.6743119266055</v>
      </c>
      <c r="H19" s="34">
        <v>731</v>
      </c>
      <c r="I19" s="70">
        <f t="shared" si="2"/>
        <v>112</v>
      </c>
      <c r="J19" s="71">
        <f t="shared" si="3"/>
        <v>15.3214774281806</v>
      </c>
      <c r="K19" s="70">
        <v>129</v>
      </c>
      <c r="L19" s="70">
        <v>14</v>
      </c>
      <c r="M19" s="70">
        <f t="shared" si="4"/>
        <v>115</v>
      </c>
      <c r="N19" s="71">
        <f t="shared" si="5"/>
        <v>821.428571428571</v>
      </c>
      <c r="O19" s="73"/>
    </row>
    <row r="20" s="1" customFormat="1" ht="23.25" customHeight="1" spans="1:15">
      <c r="A20" s="30" t="s">
        <v>39</v>
      </c>
      <c r="B20" s="31">
        <f t="shared" si="0"/>
        <v>0</v>
      </c>
      <c r="C20" s="31"/>
      <c r="D20" s="31"/>
      <c r="E20" s="31"/>
      <c r="F20" s="32">
        <v>1</v>
      </c>
      <c r="G20" s="33"/>
      <c r="H20" s="34">
        <v>11801</v>
      </c>
      <c r="I20" s="70">
        <f t="shared" si="2"/>
        <v>-11800</v>
      </c>
      <c r="J20" s="71">
        <f t="shared" si="3"/>
        <v>-99.9915261418524</v>
      </c>
      <c r="K20" s="70">
        <v>0</v>
      </c>
      <c r="L20" s="70">
        <v>0</v>
      </c>
      <c r="M20" s="70">
        <f t="shared" si="4"/>
        <v>0</v>
      </c>
      <c r="N20" s="71"/>
      <c r="O20" s="73"/>
    </row>
    <row r="21" s="1" customFormat="1" ht="23.25" customHeight="1" spans="1:15">
      <c r="A21" s="30" t="s">
        <v>40</v>
      </c>
      <c r="B21" s="31">
        <f t="shared" si="0"/>
        <v>4974</v>
      </c>
      <c r="C21" s="31">
        <v>450</v>
      </c>
      <c r="D21" s="31">
        <v>572</v>
      </c>
      <c r="E21" s="31">
        <v>3952</v>
      </c>
      <c r="F21" s="32">
        <v>2440</v>
      </c>
      <c r="G21" s="33">
        <f t="shared" ref="G21:G26" si="6">F21/B21*100</f>
        <v>49.0550864495376</v>
      </c>
      <c r="H21" s="34">
        <v>2657</v>
      </c>
      <c r="I21" s="70">
        <f t="shared" si="2"/>
        <v>-217</v>
      </c>
      <c r="J21" s="71">
        <f t="shared" si="3"/>
        <v>-8.16710575837411</v>
      </c>
      <c r="K21" s="70">
        <v>84</v>
      </c>
      <c r="L21" s="70">
        <v>339</v>
      </c>
      <c r="M21" s="70">
        <f t="shared" si="4"/>
        <v>-255</v>
      </c>
      <c r="N21" s="71">
        <f t="shared" ref="N21:N24" si="7">M21/L21*100</f>
        <v>-75.2212389380531</v>
      </c>
      <c r="O21" s="73"/>
    </row>
    <row r="22" s="1" customFormat="1" ht="23.25" customHeight="1" spans="1:15">
      <c r="A22" s="30" t="s">
        <v>41</v>
      </c>
      <c r="B22" s="31">
        <f t="shared" si="0"/>
        <v>18868</v>
      </c>
      <c r="C22" s="31"/>
      <c r="D22" s="31">
        <v>183</v>
      </c>
      <c r="E22" s="31">
        <v>18685</v>
      </c>
      <c r="F22" s="32">
        <v>9661</v>
      </c>
      <c r="G22" s="33">
        <f t="shared" si="6"/>
        <v>51.2030951876193</v>
      </c>
      <c r="H22" s="34">
        <v>11614</v>
      </c>
      <c r="I22" s="70">
        <f t="shared" si="2"/>
        <v>-1953</v>
      </c>
      <c r="J22" s="71">
        <f t="shared" si="3"/>
        <v>-16.8159118305493</v>
      </c>
      <c r="K22" s="70">
        <v>292</v>
      </c>
      <c r="L22" s="70">
        <v>2875</v>
      </c>
      <c r="M22" s="70">
        <f t="shared" si="4"/>
        <v>-2583</v>
      </c>
      <c r="N22" s="71">
        <f t="shared" si="7"/>
        <v>-89.8434782608696</v>
      </c>
      <c r="O22" s="75"/>
    </row>
    <row r="23" s="1" customFormat="1" ht="23.25" customHeight="1" spans="1:15">
      <c r="A23" s="30" t="s">
        <v>42</v>
      </c>
      <c r="B23" s="31">
        <f t="shared" si="0"/>
        <v>2700</v>
      </c>
      <c r="C23" s="31"/>
      <c r="D23" s="31"/>
      <c r="E23" s="31">
        <v>2700</v>
      </c>
      <c r="F23" s="32">
        <v>800</v>
      </c>
      <c r="G23" s="33">
        <f t="shared" si="6"/>
        <v>29.6296296296296</v>
      </c>
      <c r="H23" s="34">
        <v>1329</v>
      </c>
      <c r="I23" s="70">
        <f t="shared" si="2"/>
        <v>-529</v>
      </c>
      <c r="J23" s="71">
        <f t="shared" si="3"/>
        <v>-39.8043641835967</v>
      </c>
      <c r="K23" s="70">
        <v>0</v>
      </c>
      <c r="L23" s="70">
        <v>0</v>
      </c>
      <c r="M23" s="70">
        <f t="shared" si="4"/>
        <v>0</v>
      </c>
      <c r="N23" s="71"/>
      <c r="O23" s="73"/>
    </row>
    <row r="24" s="1" customFormat="1" ht="23.25" customHeight="1" spans="1:15">
      <c r="A24" s="30" t="s">
        <v>43</v>
      </c>
      <c r="B24" s="31">
        <f t="shared" si="0"/>
        <v>2852</v>
      </c>
      <c r="C24" s="31">
        <v>89</v>
      </c>
      <c r="D24" s="31">
        <v>46</v>
      </c>
      <c r="E24" s="31">
        <v>2717</v>
      </c>
      <c r="F24" s="32">
        <v>1605</v>
      </c>
      <c r="G24" s="33">
        <f t="shared" si="6"/>
        <v>56.2762973352034</v>
      </c>
      <c r="H24" s="34">
        <v>2922</v>
      </c>
      <c r="I24" s="70">
        <f t="shared" si="2"/>
        <v>-1317</v>
      </c>
      <c r="J24" s="71">
        <f t="shared" si="3"/>
        <v>-45.0718685831622</v>
      </c>
      <c r="K24" s="70">
        <v>166</v>
      </c>
      <c r="L24" s="70">
        <v>640</v>
      </c>
      <c r="M24" s="70">
        <f t="shared" si="4"/>
        <v>-474</v>
      </c>
      <c r="N24" s="71">
        <f t="shared" si="7"/>
        <v>-74.0625</v>
      </c>
      <c r="O24" s="73"/>
    </row>
    <row r="25" s="1" customFormat="1" ht="23.25" customHeight="1" spans="1:15">
      <c r="A25" s="30" t="s">
        <v>44</v>
      </c>
      <c r="B25" s="31">
        <f t="shared" si="0"/>
        <v>4260</v>
      </c>
      <c r="C25" s="31"/>
      <c r="D25" s="31"/>
      <c r="E25" s="31">
        <v>4260</v>
      </c>
      <c r="F25" s="32">
        <v>1998</v>
      </c>
      <c r="G25" s="33">
        <f t="shared" si="6"/>
        <v>46.9014084507042</v>
      </c>
      <c r="H25" s="34">
        <v>2047</v>
      </c>
      <c r="I25" s="70">
        <f t="shared" si="2"/>
        <v>-49</v>
      </c>
      <c r="J25" s="71">
        <f t="shared" si="3"/>
        <v>-2.39374694675134</v>
      </c>
      <c r="K25" s="70">
        <v>0</v>
      </c>
      <c r="L25" s="70">
        <v>0</v>
      </c>
      <c r="M25" s="70">
        <f t="shared" si="4"/>
        <v>0</v>
      </c>
      <c r="N25" s="71"/>
      <c r="O25" s="73"/>
    </row>
    <row r="26" s="1" customFormat="1" ht="23.25" customHeight="1" spans="1:15">
      <c r="A26" s="30" t="s">
        <v>45</v>
      </c>
      <c r="B26" s="31">
        <f t="shared" si="0"/>
        <v>40</v>
      </c>
      <c r="C26" s="38"/>
      <c r="D26" s="38"/>
      <c r="E26" s="31">
        <v>40</v>
      </c>
      <c r="F26" s="32">
        <v>28</v>
      </c>
      <c r="G26" s="33">
        <f t="shared" si="6"/>
        <v>70</v>
      </c>
      <c r="H26" s="34">
        <v>0</v>
      </c>
      <c r="I26" s="70">
        <f t="shared" si="2"/>
        <v>28</v>
      </c>
      <c r="J26" s="71"/>
      <c r="K26" s="70">
        <v>0</v>
      </c>
      <c r="L26" s="70">
        <v>0</v>
      </c>
      <c r="M26" s="70">
        <f t="shared" si="4"/>
        <v>0</v>
      </c>
      <c r="N26" s="71"/>
      <c r="O26" s="73"/>
    </row>
    <row r="27" s="1" customFormat="1" ht="23.25" customHeight="1" spans="1:15">
      <c r="A27" s="30" t="s">
        <v>46</v>
      </c>
      <c r="B27" s="31">
        <f t="shared" si="0"/>
        <v>0</v>
      </c>
      <c r="C27" s="38"/>
      <c r="D27" s="38"/>
      <c r="E27" s="31"/>
      <c r="F27" s="32">
        <v>0</v>
      </c>
      <c r="G27" s="33"/>
      <c r="H27" s="34">
        <v>0</v>
      </c>
      <c r="I27" s="70">
        <f t="shared" si="2"/>
        <v>0</v>
      </c>
      <c r="J27" s="71"/>
      <c r="K27" s="70">
        <v>0</v>
      </c>
      <c r="L27" s="70">
        <v>0</v>
      </c>
      <c r="M27" s="70">
        <f t="shared" si="4"/>
        <v>0</v>
      </c>
      <c r="N27" s="71"/>
      <c r="O27" s="73"/>
    </row>
    <row r="28" s="2" customFormat="1" ht="23.25" customHeight="1" spans="1:15">
      <c r="A28" s="30" t="s">
        <v>47</v>
      </c>
      <c r="B28" s="31">
        <f t="shared" si="0"/>
        <v>4885</v>
      </c>
      <c r="C28" s="38"/>
      <c r="D28" s="38"/>
      <c r="E28" s="31">
        <v>4885</v>
      </c>
      <c r="F28" s="32">
        <v>751</v>
      </c>
      <c r="G28" s="33">
        <f t="shared" ref="G28:G33" si="8">F28/B28*100</f>
        <v>15.3735926305015</v>
      </c>
      <c r="H28" s="34">
        <v>1534</v>
      </c>
      <c r="I28" s="70">
        <f t="shared" si="2"/>
        <v>-783</v>
      </c>
      <c r="J28" s="71">
        <f t="shared" si="3"/>
        <v>-51.0430247718383</v>
      </c>
      <c r="K28" s="70">
        <v>0</v>
      </c>
      <c r="L28" s="70">
        <v>51</v>
      </c>
      <c r="M28" s="70">
        <f t="shared" si="4"/>
        <v>-51</v>
      </c>
      <c r="N28" s="71">
        <f t="shared" ref="N28:N30" si="9">M28/L28*100</f>
        <v>-100</v>
      </c>
      <c r="O28" s="73"/>
    </row>
    <row r="29" s="2" customFormat="1" ht="23.25" customHeight="1" spans="1:15">
      <c r="A29" s="39" t="s">
        <v>48</v>
      </c>
      <c r="B29" s="40">
        <f t="shared" ref="B29:F29" si="10">SUM(B6:B28)</f>
        <v>913326</v>
      </c>
      <c r="C29" s="41">
        <f t="shared" si="10"/>
        <v>311977</v>
      </c>
      <c r="D29" s="41">
        <f t="shared" si="10"/>
        <v>66337</v>
      </c>
      <c r="E29" s="42">
        <f t="shared" si="10"/>
        <v>535012</v>
      </c>
      <c r="F29" s="41">
        <f t="shared" si="10"/>
        <v>511386</v>
      </c>
      <c r="G29" s="43">
        <f t="shared" si="8"/>
        <v>55.991617450943</v>
      </c>
      <c r="H29" s="42">
        <f t="shared" ref="H29:L29" si="11">SUM(H6:H28)</f>
        <v>572981</v>
      </c>
      <c r="I29" s="41">
        <f t="shared" si="2"/>
        <v>-61595</v>
      </c>
      <c r="J29" s="78">
        <f t="shared" si="3"/>
        <v>-10.7499201544205</v>
      </c>
      <c r="K29" s="41">
        <f t="shared" si="11"/>
        <v>40179</v>
      </c>
      <c r="L29" s="41">
        <f t="shared" si="11"/>
        <v>43292</v>
      </c>
      <c r="M29" s="41">
        <f t="shared" si="4"/>
        <v>-3113</v>
      </c>
      <c r="N29" s="78">
        <f t="shared" si="9"/>
        <v>-7.1907049801349</v>
      </c>
      <c r="O29" s="79"/>
    </row>
    <row r="30" s="1" customFormat="1" ht="23.25" customHeight="1" spans="1:15">
      <c r="A30" s="44" t="s">
        <v>49</v>
      </c>
      <c r="B30" s="40">
        <v>352806</v>
      </c>
      <c r="C30" s="38"/>
      <c r="D30" s="45"/>
      <c r="E30" s="32"/>
      <c r="F30" s="41">
        <v>153451</v>
      </c>
      <c r="G30" s="43">
        <f t="shared" si="8"/>
        <v>43.4944417045062</v>
      </c>
      <c r="H30" s="46">
        <v>353027</v>
      </c>
      <c r="I30" s="41">
        <f t="shared" si="2"/>
        <v>-199576</v>
      </c>
      <c r="J30" s="78">
        <f t="shared" si="3"/>
        <v>-56.5327864440963</v>
      </c>
      <c r="K30" s="41">
        <v>1658</v>
      </c>
      <c r="L30" s="41">
        <v>66835</v>
      </c>
      <c r="M30" s="41">
        <f t="shared" si="4"/>
        <v>-65177</v>
      </c>
      <c r="N30" s="78">
        <f t="shared" si="9"/>
        <v>-97.5192638587566</v>
      </c>
      <c r="O30" s="80"/>
    </row>
    <row r="31" s="1" customFormat="1" ht="23.25" customHeight="1" spans="1:15">
      <c r="A31" s="47" t="s">
        <v>50</v>
      </c>
      <c r="B31" s="40">
        <v>5666</v>
      </c>
      <c r="C31" s="48"/>
      <c r="D31" s="48"/>
      <c r="E31" s="49"/>
      <c r="F31" s="50">
        <v>308</v>
      </c>
      <c r="G31" s="43">
        <f t="shared" si="8"/>
        <v>5.43593363925168</v>
      </c>
      <c r="H31" s="51">
        <v>527</v>
      </c>
      <c r="I31" s="41">
        <f t="shared" si="2"/>
        <v>-219</v>
      </c>
      <c r="J31" s="78">
        <f t="shared" si="3"/>
        <v>-41.5559772296015</v>
      </c>
      <c r="K31" s="41">
        <v>0</v>
      </c>
      <c r="L31" s="41">
        <v>0</v>
      </c>
      <c r="M31" s="41">
        <f t="shared" si="4"/>
        <v>0</v>
      </c>
      <c r="N31" s="78"/>
      <c r="O31" s="81"/>
    </row>
    <row r="32" s="1" customFormat="1" ht="23.25" customHeight="1" spans="1:15">
      <c r="A32" s="47" t="s">
        <v>51</v>
      </c>
      <c r="B32" s="40">
        <v>49680</v>
      </c>
      <c r="C32" s="48"/>
      <c r="D32" s="48"/>
      <c r="E32" s="49"/>
      <c r="F32" s="50">
        <v>51130</v>
      </c>
      <c r="G32" s="43">
        <f t="shared" si="8"/>
        <v>102.918679549114</v>
      </c>
      <c r="H32" s="51">
        <v>7999</v>
      </c>
      <c r="I32" s="41">
        <f t="shared" si="2"/>
        <v>43131</v>
      </c>
      <c r="J32" s="78">
        <f t="shared" si="3"/>
        <v>539.204900612577</v>
      </c>
      <c r="K32" s="41">
        <v>0</v>
      </c>
      <c r="L32" s="41">
        <v>0</v>
      </c>
      <c r="M32" s="41">
        <f t="shared" si="4"/>
        <v>0</v>
      </c>
      <c r="N32" s="78"/>
      <c r="O32" s="81"/>
    </row>
    <row r="33" s="1" customFormat="1" ht="23.25" customHeight="1" spans="1:15">
      <c r="A33" s="52" t="s">
        <v>52</v>
      </c>
      <c r="B33" s="53">
        <f>B29+B30+B31+B32</f>
        <v>1321478</v>
      </c>
      <c r="C33" s="54">
        <f>C29+C30+C31</f>
        <v>311977</v>
      </c>
      <c r="D33" s="54">
        <f>D29+D30+D31</f>
        <v>66337</v>
      </c>
      <c r="E33" s="54">
        <f>E29+E30+E31</f>
        <v>535012</v>
      </c>
      <c r="F33" s="54">
        <f t="shared" ref="F33:L33" si="12">F29+F30+F31+F32</f>
        <v>716275</v>
      </c>
      <c r="G33" s="43">
        <f t="shared" si="8"/>
        <v>54.2025671255972</v>
      </c>
      <c r="H33" s="55">
        <f t="shared" si="12"/>
        <v>934534</v>
      </c>
      <c r="I33" s="55">
        <f t="shared" si="2"/>
        <v>-218259</v>
      </c>
      <c r="J33" s="82">
        <f t="shared" si="3"/>
        <v>-23.3548485127347</v>
      </c>
      <c r="K33" s="55">
        <f t="shared" si="12"/>
        <v>41837</v>
      </c>
      <c r="L33" s="55">
        <f t="shared" si="12"/>
        <v>110127</v>
      </c>
      <c r="M33" s="55">
        <f t="shared" si="4"/>
        <v>-68290</v>
      </c>
      <c r="N33" s="82">
        <f>M33/L33*100</f>
        <v>-62.0102245589183</v>
      </c>
      <c r="O33" s="83"/>
    </row>
    <row r="34" spans="1:8">
      <c r="A34" s="56"/>
      <c r="B34" s="56"/>
      <c r="C34" s="56"/>
      <c r="D34" s="56"/>
      <c r="E34" s="56"/>
      <c r="F34" s="56"/>
      <c r="G34" s="56"/>
      <c r="H34" s="56"/>
    </row>
    <row r="35" ht="25.5" spans="1:14">
      <c r="A35" s="57"/>
      <c r="B35" s="58"/>
      <c r="C35" s="57"/>
      <c r="D35" s="57"/>
      <c r="E35" s="59"/>
      <c r="F35" s="59"/>
      <c r="G35" s="59"/>
      <c r="H35" s="60"/>
      <c r="I35" s="60"/>
      <c r="J35" s="84"/>
      <c r="K35" s="60"/>
      <c r="L35" s="60"/>
      <c r="M35" s="60"/>
      <c r="N35" s="84"/>
    </row>
    <row r="36" spans="6:6">
      <c r="F36" s="61"/>
    </row>
    <row r="37" spans="6:6">
      <c r="F37" s="61"/>
    </row>
    <row r="64" spans="2:14">
      <c r="B64" s="3"/>
      <c r="F64" s="3"/>
      <c r="G64" s="3"/>
      <c r="H64" s="3"/>
      <c r="I64" s="3"/>
      <c r="M64" s="3"/>
      <c r="N64" s="85"/>
    </row>
  </sheetData>
  <mergeCells count="5">
    <mergeCell ref="A1:O1"/>
    <mergeCell ref="A34:H34"/>
    <mergeCell ref="A3:A5"/>
    <mergeCell ref="O3:O5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2024-09-09T07:52:54Z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