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9月份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<sst xmlns="http://schemas.openxmlformats.org/spreadsheetml/2006/main" count="66" uniqueCount="53">
  <si>
    <t xml:space="preserve"> 陆 丰 市 2024 年 9 月 财 政 预 算 支 出 完 成 情 况 表</t>
  </si>
  <si>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</si>
  <si>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</si>
  <si>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</si>
  <si>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</si>
  <si>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</si>
  <si>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</si>
  <si>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</si>
  <si>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</si>
  <si>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</si>
  <si>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</si>
  <si>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</si>
  <si>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</si>
  <si>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</si>
  <si>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</si>
  <si>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</si>
  <si>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</si>
  <si>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</si>
  <si>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</si>
  <si>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上级补助</t>
  </si>
  <si>
    <t>上年结转</t>
  </si>
  <si>
    <t>本级安排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</si>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</sst>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);[Red]\(#,##0\)"/>
    <numFmt numFmtId="179" formatCode="#,##0_ "/>
    <numFmt numFmtId="180" formatCode="0.0_ "/>
    <numFmt numFmtId="181" formatCode="#,##0.0_);[Red]\(#,##0.0\)"/>
    <numFmt numFmtId="182" formatCode="0_);[Red]\(0\)"/>
  </numFmts>
  <fonts count="27"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6" applyNumberFormat="0" applyAlignment="0" applyProtection="0">
      <alignment vertical="center"/>
    </xf>
    <xf numFmtId="0" fontId="17" fillId="4" borderId="27" applyNumberFormat="0" applyAlignment="0" applyProtection="0">
      <alignment vertical="center"/>
    </xf>
    <xf numFmtId="0" fontId="18" fillId="4" borderId="26" applyNumberFormat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4">
    <xf numFmtId="0" fontId="0" fillId="0" borderId="0" xfId="0"/>
    <xf numFmtId="0" fontId="0" fillId="0" borderId="0" xfId="0" applyFont="1" applyFill="1" applyBorder="1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0" fillId="0" borderId="0" xfId="0" applyNumberFormat="1" applyFont="1" applyFill="1" applyBorder="1"/>
    <xf numFmtId="177" fontId="0" fillId="0" borderId="0" xfId="0" applyNumberFormat="1" applyFont="1" applyFill="1" applyBorder="1"/>
    <xf numFmtId="178" fontId="0" fillId="0" borderId="0" xfId="0" applyNumberFormat="1" applyFont="1" applyFill="1" applyBorder="1"/>
    <xf numFmtId="179" fontId="0" fillId="0" borderId="0" xfId="0" applyNumberFormat="1" applyFont="1" applyFill="1" applyBorder="1"/>
    <xf numFmtId="180" fontId="0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31" fontId="0" fillId="0" borderId="0" xfId="0" applyNumberFormat="1" applyFont="1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177" fontId="0" fillId="0" borderId="2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179" fontId="0" fillId="0" borderId="2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77" fontId="0" fillId="0" borderId="5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8" fontId="0" fillId="0" borderId="5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179" fontId="0" fillId="0" borderId="5" xfId="0" applyNumberFormat="1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177" fontId="0" fillId="0" borderId="8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8" fontId="3" fillId="0" borderId="6" xfId="0" applyNumberFormat="1" applyFont="1" applyFill="1" applyBorder="1" applyAlignment="1">
      <alignment horizontal="center"/>
    </xf>
    <xf numFmtId="178" fontId="0" fillId="0" borderId="8" xfId="0" applyNumberFormat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179" fontId="0" fillId="0" borderId="8" xfId="0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81" fontId="0" fillId="0" borderId="10" xfId="0" applyNumberFormat="1" applyFont="1" applyFill="1" applyBorder="1" applyAlignment="1">
      <alignment vertical="center"/>
    </xf>
    <xf numFmtId="178" fontId="0" fillId="0" borderId="10" xfId="0" applyNumberFormat="1" applyFont="1" applyFill="1" applyBorder="1"/>
    <xf numFmtId="0" fontId="0" fillId="0" borderId="9" xfId="0" applyFont="1" applyFill="1" applyBorder="1" applyAlignment="1">
      <alignment horizontal="left" vertical="center"/>
    </xf>
    <xf numFmtId="178" fontId="0" fillId="0" borderId="10" xfId="0" applyNumberFormat="1" applyFont="1" applyFill="1" applyBorder="1" applyAlignment="1">
      <alignment horizontal="right" vertical="center"/>
    </xf>
    <xf numFmtId="178" fontId="0" fillId="0" borderId="10" xfId="0" applyNumberFormat="1" applyFont="1" applyFill="1" applyBorder="1" applyAlignment="1">
      <alignment horizontal="right"/>
    </xf>
    <xf numFmtId="0" fontId="0" fillId="0" borderId="9" xfId="0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/>
    </xf>
    <xf numFmtId="178" fontId="1" fillId="0" borderId="8" xfId="0" applyNumberFormat="1" applyFont="1" applyFill="1" applyBorder="1" applyAlignment="1">
      <alignment vertical="center"/>
    </xf>
    <xf numFmtId="179" fontId="1" fillId="0" borderId="10" xfId="0" applyNumberFormat="1" applyFont="1" applyFill="1" applyBorder="1" applyAlignment="1">
      <alignment vertical="center"/>
    </xf>
    <xf numFmtId="178" fontId="1" fillId="0" borderId="10" xfId="0" applyNumberFormat="1" applyFont="1" applyFill="1" applyBorder="1" applyAlignment="1">
      <alignment vertical="center"/>
    </xf>
    <xf numFmtId="181" fontId="1" fillId="0" borderId="10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9" fontId="1" fillId="0" borderId="10" xfId="0" applyNumberFormat="1" applyFont="1" applyFill="1" applyBorder="1"/>
    <xf numFmtId="0" fontId="1" fillId="0" borderId="11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178" fontId="0" fillId="0" borderId="12" xfId="0" applyNumberFormat="1" applyFont="1" applyFill="1" applyBorder="1" applyAlignment="1">
      <alignment vertical="center"/>
    </xf>
    <xf numFmtId="178" fontId="1" fillId="0" borderId="12" xfId="0" applyNumberFormat="1" applyFont="1" applyFill="1" applyBorder="1" applyAlignment="1">
      <alignment vertical="center"/>
    </xf>
    <xf numFmtId="178" fontId="1" fillId="0" borderId="12" xfId="0" applyNumberFormat="1" applyFont="1" applyFill="1" applyBorder="1"/>
    <xf numFmtId="0" fontId="1" fillId="0" borderId="13" xfId="0" applyFont="1" applyFill="1" applyBorder="1" applyAlignment="1">
      <alignment horizontal="center" vertical="center"/>
    </xf>
    <xf numFmtId="178" fontId="1" fillId="0" borderId="14" xfId="0" applyNumberFormat="1" applyFont="1" applyFill="1" applyBorder="1" applyAlignment="1">
      <alignment vertical="center"/>
    </xf>
    <xf numFmtId="178" fontId="1" fillId="0" borderId="15" xfId="0" applyNumberFormat="1" applyFont="1" applyFill="1" applyBorder="1" applyAlignment="1">
      <alignment vertical="center"/>
    </xf>
    <xf numFmtId="179" fontId="1" fillId="0" borderId="15" xfId="0" applyNumberFormat="1" applyFont="1" applyFill="1" applyBorder="1" applyAlignment="1">
      <alignment vertical="center"/>
    </xf>
    <xf numFmtId="0" fontId="0" fillId="0" borderId="16" xfId="0" applyFont="1" applyFill="1" applyBorder="1"/>
    <xf numFmtId="0" fontId="2" fillId="0" borderId="0" xfId="0" applyFont="1" applyFill="1" applyBorder="1" applyAlignment="1">
      <alignment horizontal="centerContinuous"/>
    </xf>
    <xf numFmtId="177" fontId="2" fillId="0" borderId="0" xfId="0" applyNumberFormat="1" applyFont="1" applyFill="1" applyBorder="1" applyAlignment="1">
      <alignment horizontal="centerContinuous"/>
    </xf>
    <xf numFmtId="178" fontId="2" fillId="0" borderId="0" xfId="0" applyNumberFormat="1" applyFont="1" applyFill="1" applyBorder="1" applyAlignment="1">
      <alignment horizontal="centerContinuous"/>
    </xf>
    <xf numFmtId="179" fontId="2" fillId="0" borderId="0" xfId="0" applyNumberFormat="1" applyFont="1" applyFill="1" applyBorder="1" applyAlignment="1">
      <alignment horizontal="centerContinuous"/>
    </xf>
    <xf numFmtId="31" fontId="0" fillId="0" borderId="0" xfId="0" applyNumberFormat="1" applyFont="1" applyFill="1" applyBorder="1" applyAlignment="1">
      <alignment horizontal="left"/>
    </xf>
    <xf numFmtId="176" fontId="0" fillId="0" borderId="0" xfId="0" applyNumberFormat="1" applyFont="1" applyFill="1" applyBorder="1" applyAlignment="1">
      <alignment horizontal="right"/>
    </xf>
    <xf numFmtId="176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78" fontId="0" fillId="0" borderId="0" xfId="0" applyNumberFormat="1" applyFont="1" applyFill="1" applyBorder="1" applyAlignment="1">
      <alignment horizontal="center"/>
    </xf>
    <xf numFmtId="179" fontId="0" fillId="0" borderId="0" xfId="0" applyNumberFormat="1" applyFont="1" applyFill="1" applyBorder="1" applyAlignment="1">
      <alignment horizontal="center"/>
    </xf>
    <xf numFmtId="180" fontId="4" fillId="0" borderId="0" xfId="0" applyNumberFormat="1" applyFont="1" applyFill="1" applyBorder="1"/>
    <xf numFmtId="0" fontId="0" fillId="0" borderId="0" xfId="0" applyFont="1" applyFill="1" applyBorder="1" applyAlignment="1">
      <alignment horizontal="right" vertical="center"/>
    </xf>
    <xf numFmtId="180" fontId="0" fillId="0" borderId="2" xfId="0" applyNumberFormat="1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180" fontId="0" fillId="0" borderId="5" xfId="0" applyNumberFormat="1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180" fontId="0" fillId="0" borderId="8" xfId="0" applyNumberFormat="1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179" fontId="0" fillId="0" borderId="10" xfId="0" applyNumberFormat="1" applyFont="1" applyFill="1" applyBorder="1" applyAlignment="1">
      <alignment vertical="center"/>
    </xf>
    <xf numFmtId="180" fontId="0" fillId="0" borderId="10" xfId="0" applyNumberFormat="1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179" fontId="0" fillId="0" borderId="10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center" vertical="center" wrapText="1"/>
    </xf>
    <xf numFmtId="180" fontId="1" fillId="0" borderId="10" xfId="0" applyNumberFormat="1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180" fontId="1" fillId="0" borderId="15" xfId="0" applyNumberFormat="1" applyFont="1" applyFill="1" applyBorder="1" applyAlignment="1">
      <alignment vertical="center"/>
    </xf>
    <xf numFmtId="182" fontId="1" fillId="0" borderId="22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horizontal="centerContinuous"/>
    </xf>
    <xf numFmtId="180" fontId="0" fillId="0" borderId="0" xfId="0" applyNumberFormat="1" applyFont="1" applyFill="1" applyBorder="1" applyAlignment="1">
      <alignment horizontal="right"/>
    </xf>
    <xf numFmtId="180" fontId="0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5253;&#25919;&#24220;&#25253;&#34920;&#25903;&#2098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月份"/>
      <sheetName val="2月份 "/>
      <sheetName val="3月份"/>
      <sheetName val="4月份"/>
      <sheetName val="5月份"/>
      <sheetName val="6月份"/>
      <sheetName val="7月份"/>
      <sheetName val="8月份"/>
      <sheetName val="9月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F6">
            <v>39435</v>
          </cell>
        </row>
        <row r="6">
          <cell r="H6">
            <v>52286</v>
          </cell>
        </row>
        <row r="7">
          <cell r="F7">
            <v>36</v>
          </cell>
        </row>
        <row r="7">
          <cell r="H7">
            <v>0</v>
          </cell>
        </row>
        <row r="8">
          <cell r="F8">
            <v>33493</v>
          </cell>
        </row>
        <row r="8">
          <cell r="H8">
            <v>41386</v>
          </cell>
        </row>
        <row r="9">
          <cell r="F9">
            <v>127125</v>
          </cell>
        </row>
        <row r="9">
          <cell r="H9">
            <v>98043</v>
          </cell>
        </row>
        <row r="10">
          <cell r="F10">
            <v>474</v>
          </cell>
        </row>
        <row r="10">
          <cell r="H10">
            <v>786</v>
          </cell>
        </row>
        <row r="11">
          <cell r="F11">
            <v>3154</v>
          </cell>
        </row>
        <row r="11">
          <cell r="H11">
            <v>3230</v>
          </cell>
        </row>
        <row r="12">
          <cell r="F12">
            <v>117776</v>
          </cell>
        </row>
        <row r="12">
          <cell r="H12">
            <v>107855</v>
          </cell>
        </row>
        <row r="13">
          <cell r="F13">
            <v>112827</v>
          </cell>
        </row>
        <row r="13">
          <cell r="H13">
            <v>108665</v>
          </cell>
        </row>
        <row r="14">
          <cell r="F14">
            <v>1182</v>
          </cell>
        </row>
        <row r="14">
          <cell r="H14">
            <v>1600</v>
          </cell>
        </row>
        <row r="15">
          <cell r="F15">
            <v>11900</v>
          </cell>
        </row>
        <row r="15">
          <cell r="H15">
            <v>20075</v>
          </cell>
        </row>
        <row r="16">
          <cell r="F16">
            <v>39584</v>
          </cell>
        </row>
        <row r="16">
          <cell r="H16">
            <v>55328</v>
          </cell>
        </row>
        <row r="17">
          <cell r="F17">
            <v>5739</v>
          </cell>
        </row>
        <row r="17">
          <cell r="H17">
            <v>48819</v>
          </cell>
        </row>
        <row r="18">
          <cell r="F18">
            <v>534</v>
          </cell>
        </row>
        <row r="18">
          <cell r="H18">
            <v>273</v>
          </cell>
        </row>
        <row r="19">
          <cell r="F19">
            <v>843</v>
          </cell>
        </row>
        <row r="19">
          <cell r="H19">
            <v>731</v>
          </cell>
        </row>
        <row r="20">
          <cell r="F20">
            <v>1</v>
          </cell>
        </row>
        <row r="20">
          <cell r="H20">
            <v>11801</v>
          </cell>
        </row>
        <row r="21">
          <cell r="F21">
            <v>2440</v>
          </cell>
        </row>
        <row r="21">
          <cell r="H21">
            <v>2657</v>
          </cell>
        </row>
        <row r="22">
          <cell r="F22">
            <v>9661</v>
          </cell>
        </row>
        <row r="22">
          <cell r="H22">
            <v>11614</v>
          </cell>
        </row>
        <row r="23">
          <cell r="F23">
            <v>800</v>
          </cell>
        </row>
        <row r="23">
          <cell r="H23">
            <v>1329</v>
          </cell>
        </row>
        <row r="24">
          <cell r="F24">
            <v>1605</v>
          </cell>
        </row>
        <row r="24">
          <cell r="H24">
            <v>2922</v>
          </cell>
        </row>
        <row r="25">
          <cell r="F25">
            <v>1998</v>
          </cell>
        </row>
        <row r="25">
          <cell r="H25">
            <v>2047</v>
          </cell>
        </row>
        <row r="26">
          <cell r="F26">
            <v>28</v>
          </cell>
        </row>
        <row r="26">
          <cell r="H26">
            <v>0</v>
          </cell>
        </row>
        <row r="27">
          <cell r="F27">
            <v>0</v>
          </cell>
        </row>
        <row r="27">
          <cell r="H27">
            <v>0</v>
          </cell>
        </row>
        <row r="28">
          <cell r="F28">
            <v>751</v>
          </cell>
        </row>
        <row r="28">
          <cell r="H28">
            <v>1534</v>
          </cell>
        </row>
        <row r="30">
          <cell r="F30">
            <v>153451</v>
          </cell>
        </row>
        <row r="30">
          <cell r="H30">
            <v>353027</v>
          </cell>
        </row>
        <row r="31">
          <cell r="F31">
            <v>308</v>
          </cell>
        </row>
        <row r="31">
          <cell r="H31">
            <v>527</v>
          </cell>
        </row>
        <row r="32">
          <cell r="F32">
            <v>51130</v>
          </cell>
        </row>
        <row r="32">
          <cell r="H32">
            <v>7999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tabSelected="1" topLeftCell="A2" workbookViewId="0">
      <selection activeCell="B6" sqref="B6:N33"/>
    </sheetView>
  </sheetViews>
  <sheetFormatPr defaultColWidth="9" defaultRowHeight="14.25"/>
  <cols>
    <col min="1" max="1" width="31.1" style="1" customWidth="1"/>
    <col min="2" max="2" width="12.5" style="5" customWidth="1"/>
    <col min="3" max="3" width="11.6" style="1" hidden="1" customWidth="1"/>
    <col min="4" max="4" width="12.1" style="1" hidden="1" customWidth="1"/>
    <col min="5" max="5" width="12.4" style="6" hidden="1" customWidth="1"/>
    <col min="6" max="6" width="14" style="6" customWidth="1"/>
    <col min="7" max="7" width="14.6" style="6" customWidth="1"/>
    <col min="8" max="9" width="14" style="7" customWidth="1"/>
    <col min="10" max="10" width="14" style="8" customWidth="1"/>
    <col min="11" max="13" width="14" style="7" customWidth="1"/>
    <col min="14" max="14" width="15.9" style="8" customWidth="1"/>
    <col min="15" max="15" width="29.9" style="1" customWidth="1"/>
    <col min="16" max="16384" width="9" style="1"/>
  </cols>
  <sheetData>
    <row r="1" s="1" customFormat="1" ht="31.5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1" customFormat="1" ht="19.5" spans="1:15">
      <c r="A2" s="10">
        <v>45565</v>
      </c>
      <c r="B2" s="11"/>
      <c r="E2" s="6"/>
      <c r="F2" s="6"/>
      <c r="G2" s="6"/>
      <c r="H2" s="7"/>
      <c r="I2" s="7"/>
      <c r="J2" s="8"/>
      <c r="K2" s="7"/>
      <c r="L2" s="7"/>
      <c r="M2" s="7"/>
      <c r="N2" s="69"/>
      <c r="O2" s="70" t="s">
        <v>1</v>
      </c>
    </row>
    <row r="3" s="1" customFormat="1" ht="17.1" customHeight="1" spans="1:15">
      <c r="A3" s="12"/>
      <c r="B3" s="13" t="s">
        <v>2</v>
      </c>
      <c r="C3" s="14" t="s">
        <v>3</v>
      </c>
      <c r="D3" s="14"/>
      <c r="E3" s="14"/>
      <c r="F3" s="15" t="s">
        <v>4</v>
      </c>
      <c r="G3" s="16" t="s">
        <v>5</v>
      </c>
      <c r="H3" s="17" t="s">
        <v>6</v>
      </c>
      <c r="I3" s="17" t="s">
        <v>7</v>
      </c>
      <c r="J3" s="71" t="s">
        <v>7</v>
      </c>
      <c r="K3" s="17" t="s">
        <v>8</v>
      </c>
      <c r="L3" s="17" t="s">
        <v>6</v>
      </c>
      <c r="M3" s="17" t="s">
        <v>7</v>
      </c>
      <c r="N3" s="71" t="s">
        <v>7</v>
      </c>
      <c r="O3" s="72"/>
    </row>
    <row r="4" s="1" customFormat="1" ht="17.1" customHeight="1" spans="1:15">
      <c r="A4" s="18" t="s">
        <v>9</v>
      </c>
      <c r="B4" s="19" t="s">
        <v>10</v>
      </c>
      <c r="C4" s="20"/>
      <c r="D4" s="20"/>
      <c r="E4" s="20"/>
      <c r="F4" s="21" t="s">
        <v>11</v>
      </c>
      <c r="G4" s="22" t="s">
        <v>12</v>
      </c>
      <c r="H4" s="23" t="s">
        <v>13</v>
      </c>
      <c r="I4" s="23" t="s">
        <v>14</v>
      </c>
      <c r="J4" s="73" t="s">
        <v>14</v>
      </c>
      <c r="K4" s="23" t="s">
        <v>11</v>
      </c>
      <c r="L4" s="23" t="s">
        <v>15</v>
      </c>
      <c r="M4" s="23" t="s">
        <v>16</v>
      </c>
      <c r="N4" s="73" t="s">
        <v>16</v>
      </c>
      <c r="O4" s="74" t="s">
        <v>17</v>
      </c>
    </row>
    <row r="5" s="1" customFormat="1" ht="17.1" customHeight="1" spans="1:15">
      <c r="A5" s="24"/>
      <c r="B5" s="25" t="s">
        <v>18</v>
      </c>
      <c r="C5" s="26" t="s">
        <v>19</v>
      </c>
      <c r="D5" s="26" t="s">
        <v>20</v>
      </c>
      <c r="E5" s="27" t="s">
        <v>21</v>
      </c>
      <c r="F5" s="28" t="s">
        <v>18</v>
      </c>
      <c r="G5" s="29" t="s">
        <v>22</v>
      </c>
      <c r="H5" s="30" t="s">
        <v>11</v>
      </c>
      <c r="I5" s="30" t="s">
        <v>23</v>
      </c>
      <c r="J5" s="75" t="s">
        <v>24</v>
      </c>
      <c r="K5" s="30" t="s">
        <v>18</v>
      </c>
      <c r="L5" s="30" t="s">
        <v>11</v>
      </c>
      <c r="M5" s="30" t="s">
        <v>23</v>
      </c>
      <c r="N5" s="75" t="s">
        <v>24</v>
      </c>
      <c r="O5" s="76"/>
    </row>
    <row r="6" s="2" customFormat="1" ht="23.25" customHeight="1" spans="1:15">
      <c r="A6" s="31" t="s">
        <v>25</v>
      </c>
      <c r="B6" s="32">
        <f t="shared" ref="B6:B28" si="0">C6+D6+E6</f>
        <v>69512</v>
      </c>
      <c r="C6" s="32">
        <v>2326</v>
      </c>
      <c r="D6" s="32">
        <v>1760</v>
      </c>
      <c r="E6" s="32">
        <v>65426</v>
      </c>
      <c r="F6" s="33">
        <v>68045</v>
      </c>
      <c r="G6" s="34">
        <f t="shared" ref="G6:G19" si="1">F6/B6*100</f>
        <v>97.8895730233629</v>
      </c>
      <c r="H6" s="35">
        <v>59783</v>
      </c>
      <c r="I6" s="77">
        <f t="shared" ref="I6:I33" si="2">F6-H6</f>
        <v>8262</v>
      </c>
      <c r="J6" s="78">
        <f t="shared" ref="J6:J25" si="3">I6/H6*100</f>
        <v>13.819982269207</v>
      </c>
      <c r="K6" s="77">
        <f>F6-'[1]8月份'!F6</f>
        <v>28610</v>
      </c>
      <c r="L6" s="77">
        <f>H6-'[1]8月份'!H6</f>
        <v>7497</v>
      </c>
      <c r="M6" s="77">
        <f t="shared" ref="M6:M33" si="4">K6-L6</f>
        <v>21113</v>
      </c>
      <c r="N6" s="78">
        <f t="shared" ref="N6:N19" si="5">M6/L6*100</f>
        <v>281.619314392424</v>
      </c>
      <c r="O6" s="79"/>
    </row>
    <row r="7" s="2" customFormat="1" ht="23.25" customHeight="1" spans="1:15">
      <c r="A7" s="31" t="s">
        <v>26</v>
      </c>
      <c r="B7" s="32">
        <f t="shared" si="0"/>
        <v>161</v>
      </c>
      <c r="C7" s="32">
        <v>127</v>
      </c>
      <c r="D7" s="32">
        <v>34</v>
      </c>
      <c r="E7" s="32"/>
      <c r="F7" s="33">
        <v>40</v>
      </c>
      <c r="G7" s="34">
        <f t="shared" si="1"/>
        <v>24.8447204968944</v>
      </c>
      <c r="H7" s="35"/>
      <c r="I7" s="77">
        <f t="shared" si="2"/>
        <v>40</v>
      </c>
      <c r="J7" s="78"/>
      <c r="K7" s="77">
        <f>F7-'[1]8月份'!F7</f>
        <v>4</v>
      </c>
      <c r="L7" s="77">
        <f>H7-'[1]8月份'!H7</f>
        <v>0</v>
      </c>
      <c r="M7" s="77">
        <f t="shared" si="4"/>
        <v>4</v>
      </c>
      <c r="N7" s="78"/>
      <c r="O7" s="80"/>
    </row>
    <row r="8" s="2" customFormat="1" ht="23.25" customHeight="1" spans="1:15">
      <c r="A8" s="31" t="s">
        <v>27</v>
      </c>
      <c r="B8" s="32">
        <f t="shared" si="0"/>
        <v>58090</v>
      </c>
      <c r="C8" s="32">
        <v>4995</v>
      </c>
      <c r="D8" s="32"/>
      <c r="E8" s="32">
        <v>53095</v>
      </c>
      <c r="F8" s="33">
        <v>61045</v>
      </c>
      <c r="G8" s="34">
        <f t="shared" si="1"/>
        <v>105.086934067826</v>
      </c>
      <c r="H8" s="35">
        <v>45521</v>
      </c>
      <c r="I8" s="77">
        <f t="shared" si="2"/>
        <v>15524</v>
      </c>
      <c r="J8" s="78">
        <f t="shared" si="3"/>
        <v>34.1029414995277</v>
      </c>
      <c r="K8" s="77">
        <f>F8-'[1]8月份'!F8</f>
        <v>27552</v>
      </c>
      <c r="L8" s="77">
        <f>H8-'[1]8月份'!H8</f>
        <v>4135</v>
      </c>
      <c r="M8" s="77">
        <f t="shared" si="4"/>
        <v>23417</v>
      </c>
      <c r="N8" s="78">
        <f t="shared" si="5"/>
        <v>566.311970979444</v>
      </c>
      <c r="O8" s="80"/>
    </row>
    <row r="9" s="2" customFormat="1" ht="23.25" customHeight="1" spans="1:15">
      <c r="A9" s="31" t="s">
        <v>28</v>
      </c>
      <c r="B9" s="32">
        <f t="shared" si="0"/>
        <v>243007</v>
      </c>
      <c r="C9" s="32">
        <v>53874</v>
      </c>
      <c r="D9" s="32">
        <v>6314</v>
      </c>
      <c r="E9" s="32">
        <v>182819</v>
      </c>
      <c r="F9" s="33">
        <v>139122</v>
      </c>
      <c r="G9" s="34">
        <f t="shared" si="1"/>
        <v>57.2502026690589</v>
      </c>
      <c r="H9" s="35">
        <v>118259</v>
      </c>
      <c r="I9" s="77">
        <f t="shared" si="2"/>
        <v>20863</v>
      </c>
      <c r="J9" s="78">
        <f t="shared" si="3"/>
        <v>17.6417862488267</v>
      </c>
      <c r="K9" s="77">
        <f>F9-'[1]8月份'!F9</f>
        <v>11997</v>
      </c>
      <c r="L9" s="77">
        <f>H9-'[1]8月份'!H9</f>
        <v>20216</v>
      </c>
      <c r="M9" s="77">
        <f t="shared" si="4"/>
        <v>-8219</v>
      </c>
      <c r="N9" s="78">
        <f t="shared" si="5"/>
        <v>-40.6559161060546</v>
      </c>
      <c r="O9" s="81"/>
    </row>
    <row r="10" s="2" customFormat="1" ht="23.25" customHeight="1" spans="1:15">
      <c r="A10" s="31" t="s">
        <v>29</v>
      </c>
      <c r="B10" s="32">
        <f t="shared" si="0"/>
        <v>3069</v>
      </c>
      <c r="C10" s="32">
        <v>405</v>
      </c>
      <c r="D10" s="32">
        <v>1520</v>
      </c>
      <c r="E10" s="32">
        <v>1144</v>
      </c>
      <c r="F10" s="33">
        <v>571</v>
      </c>
      <c r="G10" s="34">
        <f t="shared" si="1"/>
        <v>18.6054089279896</v>
      </c>
      <c r="H10" s="35">
        <v>789</v>
      </c>
      <c r="I10" s="77">
        <f t="shared" si="2"/>
        <v>-218</v>
      </c>
      <c r="J10" s="78">
        <f t="shared" si="3"/>
        <v>-27.6299112801014</v>
      </c>
      <c r="K10" s="77">
        <f>F10-'[1]8月份'!F10</f>
        <v>97</v>
      </c>
      <c r="L10" s="77">
        <f>H10-'[1]8月份'!H10</f>
        <v>3</v>
      </c>
      <c r="M10" s="77">
        <f t="shared" si="4"/>
        <v>94</v>
      </c>
      <c r="N10" s="78">
        <f t="shared" si="5"/>
        <v>3133.33333333333</v>
      </c>
      <c r="O10" s="81"/>
    </row>
    <row r="11" s="2" customFormat="1" ht="23.25" customHeight="1" spans="1:15">
      <c r="A11" s="31" t="s">
        <v>30</v>
      </c>
      <c r="B11" s="32">
        <f t="shared" si="0"/>
        <v>10333</v>
      </c>
      <c r="C11" s="32">
        <v>1379</v>
      </c>
      <c r="D11" s="32">
        <v>14</v>
      </c>
      <c r="E11" s="32">
        <v>8940</v>
      </c>
      <c r="F11" s="33">
        <v>3351</v>
      </c>
      <c r="G11" s="34">
        <f t="shared" si="1"/>
        <v>32.4300783896255</v>
      </c>
      <c r="H11" s="35">
        <v>3628</v>
      </c>
      <c r="I11" s="77">
        <f t="shared" si="2"/>
        <v>-277</v>
      </c>
      <c r="J11" s="78">
        <f t="shared" si="3"/>
        <v>-7.63506063947078</v>
      </c>
      <c r="K11" s="77">
        <f>F11-'[1]8月份'!F11</f>
        <v>197</v>
      </c>
      <c r="L11" s="77">
        <f>H11-'[1]8月份'!H11</f>
        <v>398</v>
      </c>
      <c r="M11" s="77">
        <f t="shared" si="4"/>
        <v>-201</v>
      </c>
      <c r="N11" s="78">
        <f t="shared" si="5"/>
        <v>-50.5025125628141</v>
      </c>
      <c r="O11" s="80"/>
    </row>
    <row r="12" s="2" customFormat="1" ht="23.25" customHeight="1" spans="1:15">
      <c r="A12" s="31" t="s">
        <v>31</v>
      </c>
      <c r="B12" s="32">
        <f t="shared" si="0"/>
        <v>178458</v>
      </c>
      <c r="C12" s="32">
        <v>85411</v>
      </c>
      <c r="D12" s="32">
        <v>1600</v>
      </c>
      <c r="E12" s="32">
        <v>91447</v>
      </c>
      <c r="F12" s="33">
        <v>135362</v>
      </c>
      <c r="G12" s="34">
        <f t="shared" si="1"/>
        <v>75.8509004919925</v>
      </c>
      <c r="H12" s="35">
        <v>116567</v>
      </c>
      <c r="I12" s="77">
        <f t="shared" si="2"/>
        <v>18795</v>
      </c>
      <c r="J12" s="78">
        <f t="shared" si="3"/>
        <v>16.1237743100534</v>
      </c>
      <c r="K12" s="77">
        <f>F12-'[1]8月份'!F12</f>
        <v>17586</v>
      </c>
      <c r="L12" s="77">
        <f>H12-'[1]8月份'!H12</f>
        <v>8712</v>
      </c>
      <c r="M12" s="77">
        <f t="shared" si="4"/>
        <v>8874</v>
      </c>
      <c r="N12" s="78">
        <f t="shared" si="5"/>
        <v>101.859504132231</v>
      </c>
      <c r="O12" s="80"/>
    </row>
    <row r="13" s="2" customFormat="1" ht="23.25" customHeight="1" spans="1:15">
      <c r="A13" s="31" t="s">
        <v>32</v>
      </c>
      <c r="B13" s="32">
        <f t="shared" si="0"/>
        <v>140567</v>
      </c>
      <c r="C13" s="32">
        <v>93403</v>
      </c>
      <c r="D13" s="32">
        <v>1793</v>
      </c>
      <c r="E13" s="32">
        <v>45371</v>
      </c>
      <c r="F13" s="33">
        <v>115057</v>
      </c>
      <c r="G13" s="34">
        <f t="shared" si="1"/>
        <v>81.8520705428728</v>
      </c>
      <c r="H13" s="35">
        <v>111514</v>
      </c>
      <c r="I13" s="77">
        <f t="shared" si="2"/>
        <v>3543</v>
      </c>
      <c r="J13" s="78">
        <f t="shared" si="3"/>
        <v>3.17717954696271</v>
      </c>
      <c r="K13" s="77">
        <f>F13-'[1]8月份'!F13</f>
        <v>2230</v>
      </c>
      <c r="L13" s="77">
        <f>H13-'[1]8月份'!H13</f>
        <v>2849</v>
      </c>
      <c r="M13" s="77">
        <f t="shared" si="4"/>
        <v>-619</v>
      </c>
      <c r="N13" s="78">
        <f t="shared" si="5"/>
        <v>-21.7269217269217</v>
      </c>
      <c r="O13" s="80"/>
    </row>
    <row r="14" s="2" customFormat="1" ht="23.25" customHeight="1" spans="1:15">
      <c r="A14" s="31" t="s">
        <v>33</v>
      </c>
      <c r="B14" s="32">
        <f t="shared" si="0"/>
        <v>5191</v>
      </c>
      <c r="C14" s="32">
        <v>377</v>
      </c>
      <c r="D14" s="32">
        <v>1308</v>
      </c>
      <c r="E14" s="32">
        <v>3506</v>
      </c>
      <c r="F14" s="33">
        <v>1592</v>
      </c>
      <c r="G14" s="34">
        <f t="shared" si="1"/>
        <v>30.6684646503564</v>
      </c>
      <c r="H14" s="35">
        <v>2203</v>
      </c>
      <c r="I14" s="77">
        <f t="shared" si="2"/>
        <v>-611</v>
      </c>
      <c r="J14" s="78">
        <f t="shared" si="3"/>
        <v>-27.7349069450749</v>
      </c>
      <c r="K14" s="77">
        <f>F14-'[1]8月份'!F14</f>
        <v>410</v>
      </c>
      <c r="L14" s="77">
        <f>H14-'[1]8月份'!H14</f>
        <v>603</v>
      </c>
      <c r="M14" s="77">
        <f t="shared" si="4"/>
        <v>-193</v>
      </c>
      <c r="N14" s="78">
        <f t="shared" si="5"/>
        <v>-32.0066334991708</v>
      </c>
      <c r="O14" s="82"/>
    </row>
    <row r="15" s="2" customFormat="1" ht="23.25" customHeight="1" spans="1:15">
      <c r="A15" s="31" t="s">
        <v>34</v>
      </c>
      <c r="B15" s="32">
        <f t="shared" si="0"/>
        <v>21835</v>
      </c>
      <c r="C15" s="32">
        <v>912</v>
      </c>
      <c r="D15" s="32">
        <v>438</v>
      </c>
      <c r="E15" s="32">
        <v>20485</v>
      </c>
      <c r="F15" s="33">
        <v>13865</v>
      </c>
      <c r="G15" s="34">
        <f t="shared" si="1"/>
        <v>63.4989695443096</v>
      </c>
      <c r="H15" s="35">
        <v>20986</v>
      </c>
      <c r="I15" s="77">
        <f t="shared" si="2"/>
        <v>-7121</v>
      </c>
      <c r="J15" s="78">
        <f t="shared" si="3"/>
        <v>-33.9321452396836</v>
      </c>
      <c r="K15" s="77">
        <f>F15-'[1]8月份'!F15</f>
        <v>1965</v>
      </c>
      <c r="L15" s="77">
        <f>H15-'[1]8月份'!H15</f>
        <v>911</v>
      </c>
      <c r="M15" s="77">
        <f t="shared" si="4"/>
        <v>1054</v>
      </c>
      <c r="N15" s="78">
        <f t="shared" si="5"/>
        <v>115.69703622393</v>
      </c>
      <c r="O15" s="82"/>
    </row>
    <row r="16" s="2" customFormat="1" ht="24" customHeight="1" spans="1:15">
      <c r="A16" s="31" t="s">
        <v>35</v>
      </c>
      <c r="B16" s="32">
        <f t="shared" si="0"/>
        <v>108249</v>
      </c>
      <c r="C16" s="32">
        <v>51752</v>
      </c>
      <c r="D16" s="32">
        <v>42127</v>
      </c>
      <c r="E16" s="32">
        <v>14370</v>
      </c>
      <c r="F16" s="33">
        <v>49053</v>
      </c>
      <c r="G16" s="34">
        <f t="shared" si="1"/>
        <v>45.3149682676052</v>
      </c>
      <c r="H16" s="35">
        <v>66085</v>
      </c>
      <c r="I16" s="77">
        <f t="shared" si="2"/>
        <v>-17032</v>
      </c>
      <c r="J16" s="78">
        <f t="shared" si="3"/>
        <v>-25.7728682757055</v>
      </c>
      <c r="K16" s="77">
        <f>F16-'[1]8月份'!F16</f>
        <v>9469</v>
      </c>
      <c r="L16" s="77">
        <f>H16-'[1]8月份'!H16</f>
        <v>10757</v>
      </c>
      <c r="M16" s="77">
        <f t="shared" si="4"/>
        <v>-1288</v>
      </c>
      <c r="N16" s="78">
        <f t="shared" si="5"/>
        <v>-11.9735985869666</v>
      </c>
      <c r="O16" s="80"/>
    </row>
    <row r="17" s="2" customFormat="1" ht="24" customHeight="1" spans="1:15">
      <c r="A17" s="36" t="s">
        <v>36</v>
      </c>
      <c r="B17" s="32">
        <f t="shared" si="0"/>
        <v>34638</v>
      </c>
      <c r="C17" s="32">
        <v>16477</v>
      </c>
      <c r="D17" s="32">
        <v>8278</v>
      </c>
      <c r="E17" s="32">
        <v>9883</v>
      </c>
      <c r="F17" s="37">
        <v>8989</v>
      </c>
      <c r="G17" s="34">
        <f t="shared" si="1"/>
        <v>25.9512673941914</v>
      </c>
      <c r="H17" s="38">
        <v>50307</v>
      </c>
      <c r="I17" s="83">
        <f t="shared" si="2"/>
        <v>-41318</v>
      </c>
      <c r="J17" s="78">
        <f t="shared" si="3"/>
        <v>-82.131711292663</v>
      </c>
      <c r="K17" s="77">
        <f>F17-'[1]8月份'!F17</f>
        <v>3250</v>
      </c>
      <c r="L17" s="77">
        <f>H17-'[1]8月份'!H17</f>
        <v>1488</v>
      </c>
      <c r="M17" s="77">
        <f t="shared" si="4"/>
        <v>1762</v>
      </c>
      <c r="N17" s="78">
        <f t="shared" si="5"/>
        <v>118.413978494624</v>
      </c>
      <c r="O17" s="84"/>
    </row>
    <row r="18" s="2" customFormat="1" ht="23.25" customHeight="1" spans="1:15">
      <c r="A18" s="39" t="s">
        <v>37</v>
      </c>
      <c r="B18" s="32">
        <f t="shared" si="0"/>
        <v>765</v>
      </c>
      <c r="C18" s="32"/>
      <c r="D18" s="32">
        <v>240</v>
      </c>
      <c r="E18" s="32">
        <v>525</v>
      </c>
      <c r="F18" s="33">
        <v>545</v>
      </c>
      <c r="G18" s="34">
        <f t="shared" si="1"/>
        <v>71.2418300653595</v>
      </c>
      <c r="H18" s="35">
        <v>280</v>
      </c>
      <c r="I18" s="77">
        <f t="shared" si="2"/>
        <v>265</v>
      </c>
      <c r="J18" s="78">
        <f t="shared" si="3"/>
        <v>94.6428571428571</v>
      </c>
      <c r="K18" s="77">
        <f>F18-'[1]8月份'!F18</f>
        <v>11</v>
      </c>
      <c r="L18" s="77">
        <f>H18-'[1]8月份'!H18</f>
        <v>7</v>
      </c>
      <c r="M18" s="77">
        <f t="shared" si="4"/>
        <v>4</v>
      </c>
      <c r="N18" s="78">
        <f t="shared" si="5"/>
        <v>57.1428571428571</v>
      </c>
      <c r="O18" s="80"/>
    </row>
    <row r="19" s="2" customFormat="1" ht="23.25" customHeight="1" spans="1:15">
      <c r="A19" s="31" t="s">
        <v>38</v>
      </c>
      <c r="B19" s="32">
        <f t="shared" si="0"/>
        <v>872</v>
      </c>
      <c r="C19" s="32"/>
      <c r="D19" s="32">
        <v>110</v>
      </c>
      <c r="E19" s="32">
        <v>762</v>
      </c>
      <c r="F19" s="33">
        <v>892</v>
      </c>
      <c r="G19" s="34">
        <f t="shared" si="1"/>
        <v>102.293577981651</v>
      </c>
      <c r="H19" s="35">
        <v>870</v>
      </c>
      <c r="I19" s="77">
        <f t="shared" si="2"/>
        <v>22</v>
      </c>
      <c r="J19" s="78">
        <f t="shared" si="3"/>
        <v>2.52873563218391</v>
      </c>
      <c r="K19" s="77">
        <f>F19-'[1]8月份'!F19</f>
        <v>49</v>
      </c>
      <c r="L19" s="77">
        <f>H19-'[1]8月份'!H19</f>
        <v>139</v>
      </c>
      <c r="M19" s="77">
        <f t="shared" si="4"/>
        <v>-90</v>
      </c>
      <c r="N19" s="78">
        <f t="shared" si="5"/>
        <v>-64.7482014388489</v>
      </c>
      <c r="O19" s="80"/>
    </row>
    <row r="20" s="2" customFormat="1" ht="23.25" customHeight="1" spans="1:15">
      <c r="A20" s="31" t="s">
        <v>39</v>
      </c>
      <c r="B20" s="32">
        <f t="shared" si="0"/>
        <v>0</v>
      </c>
      <c r="C20" s="32"/>
      <c r="D20" s="32"/>
      <c r="E20" s="32"/>
      <c r="F20" s="33">
        <v>1</v>
      </c>
      <c r="G20" s="34"/>
      <c r="H20" s="35">
        <v>33960</v>
      </c>
      <c r="I20" s="77">
        <f t="shared" si="2"/>
        <v>-33959</v>
      </c>
      <c r="J20" s="78">
        <f t="shared" si="3"/>
        <v>-99.9970553592462</v>
      </c>
      <c r="K20" s="77">
        <f>F20-'[1]8月份'!F20</f>
        <v>0</v>
      </c>
      <c r="L20" s="77">
        <f>H20-'[1]8月份'!H20</f>
        <v>22159</v>
      </c>
      <c r="M20" s="77">
        <f t="shared" si="4"/>
        <v>-22159</v>
      </c>
      <c r="N20" s="78"/>
      <c r="O20" s="80"/>
    </row>
    <row r="21" s="2" customFormat="1" ht="23.25" customHeight="1" spans="1:15">
      <c r="A21" s="31" t="s">
        <v>40</v>
      </c>
      <c r="B21" s="32">
        <f t="shared" si="0"/>
        <v>4974</v>
      </c>
      <c r="C21" s="32">
        <v>450</v>
      </c>
      <c r="D21" s="32">
        <v>572</v>
      </c>
      <c r="E21" s="32">
        <v>3952</v>
      </c>
      <c r="F21" s="33">
        <v>2714</v>
      </c>
      <c r="G21" s="34">
        <f t="shared" ref="G21:G26" si="6">F21/B21*100</f>
        <v>54.5637314032971</v>
      </c>
      <c r="H21" s="35">
        <v>2820</v>
      </c>
      <c r="I21" s="77">
        <f t="shared" si="2"/>
        <v>-106</v>
      </c>
      <c r="J21" s="78">
        <f t="shared" si="3"/>
        <v>-3.75886524822695</v>
      </c>
      <c r="K21" s="77">
        <f>F21-'[1]8月份'!F21</f>
        <v>274</v>
      </c>
      <c r="L21" s="77">
        <f>H21-'[1]8月份'!H21</f>
        <v>163</v>
      </c>
      <c r="M21" s="77">
        <f t="shared" si="4"/>
        <v>111</v>
      </c>
      <c r="N21" s="78">
        <f t="shared" ref="N21:N25" si="7">M21/L21*100</f>
        <v>68.0981595092024</v>
      </c>
      <c r="O21" s="80"/>
    </row>
    <row r="22" s="2" customFormat="1" ht="23.25" customHeight="1" spans="1:15">
      <c r="A22" s="31" t="s">
        <v>41</v>
      </c>
      <c r="B22" s="32">
        <f t="shared" si="0"/>
        <v>18868</v>
      </c>
      <c r="C22" s="32"/>
      <c r="D22" s="32">
        <v>183</v>
      </c>
      <c r="E22" s="32">
        <v>18685</v>
      </c>
      <c r="F22" s="33">
        <v>11705</v>
      </c>
      <c r="G22" s="34">
        <f t="shared" si="6"/>
        <v>62.0362518549926</v>
      </c>
      <c r="H22" s="35">
        <v>12812</v>
      </c>
      <c r="I22" s="77">
        <f t="shared" si="2"/>
        <v>-1107</v>
      </c>
      <c r="J22" s="78">
        <f t="shared" si="3"/>
        <v>-8.6403371838901</v>
      </c>
      <c r="K22" s="77">
        <f>F22-'[1]8月份'!F22</f>
        <v>2044</v>
      </c>
      <c r="L22" s="77">
        <f>H22-'[1]8月份'!H22</f>
        <v>1198</v>
      </c>
      <c r="M22" s="77">
        <f t="shared" si="4"/>
        <v>846</v>
      </c>
      <c r="N22" s="78">
        <f t="shared" si="7"/>
        <v>70.6176961602671</v>
      </c>
      <c r="O22" s="82"/>
    </row>
    <row r="23" s="2" customFormat="1" ht="23.25" customHeight="1" spans="1:15">
      <c r="A23" s="31" t="s">
        <v>42</v>
      </c>
      <c r="B23" s="32">
        <f t="shared" si="0"/>
        <v>2700</v>
      </c>
      <c r="C23" s="32"/>
      <c r="D23" s="32"/>
      <c r="E23" s="32">
        <v>2700</v>
      </c>
      <c r="F23" s="33">
        <v>1100</v>
      </c>
      <c r="G23" s="34">
        <f t="shared" si="6"/>
        <v>40.7407407407407</v>
      </c>
      <c r="H23" s="35">
        <v>1329</v>
      </c>
      <c r="I23" s="77">
        <f t="shared" si="2"/>
        <v>-229</v>
      </c>
      <c r="J23" s="78">
        <f t="shared" si="3"/>
        <v>-17.2310007524454</v>
      </c>
      <c r="K23" s="77">
        <f>F23-'[1]8月份'!F23</f>
        <v>300</v>
      </c>
      <c r="L23" s="77">
        <f>H23-'[1]8月份'!H23</f>
        <v>0</v>
      </c>
      <c r="M23" s="77">
        <f t="shared" si="4"/>
        <v>300</v>
      </c>
      <c r="N23" s="78"/>
      <c r="O23" s="80"/>
    </row>
    <row r="24" s="2" customFormat="1" ht="23.25" customHeight="1" spans="1:15">
      <c r="A24" s="31" t="s">
        <v>43</v>
      </c>
      <c r="B24" s="32">
        <f t="shared" si="0"/>
        <v>2852</v>
      </c>
      <c r="C24" s="32">
        <v>89</v>
      </c>
      <c r="D24" s="32">
        <v>46</v>
      </c>
      <c r="E24" s="32">
        <v>2717</v>
      </c>
      <c r="F24" s="33">
        <v>1731</v>
      </c>
      <c r="G24" s="34">
        <f t="shared" si="6"/>
        <v>60.6942496493689</v>
      </c>
      <c r="H24" s="35">
        <v>3236</v>
      </c>
      <c r="I24" s="77">
        <f t="shared" si="2"/>
        <v>-1505</v>
      </c>
      <c r="J24" s="78">
        <f t="shared" si="3"/>
        <v>-46.5080346106304</v>
      </c>
      <c r="K24" s="77">
        <f>F24-'[1]8月份'!F24</f>
        <v>126</v>
      </c>
      <c r="L24" s="77">
        <f>H24-'[1]8月份'!H24</f>
        <v>314</v>
      </c>
      <c r="M24" s="77">
        <f t="shared" si="4"/>
        <v>-188</v>
      </c>
      <c r="N24" s="78">
        <f t="shared" si="7"/>
        <v>-59.8726114649682</v>
      </c>
      <c r="O24" s="80"/>
    </row>
    <row r="25" s="2" customFormat="1" ht="23.25" customHeight="1" spans="1:15">
      <c r="A25" s="31" t="s">
        <v>44</v>
      </c>
      <c r="B25" s="32">
        <f t="shared" si="0"/>
        <v>4260</v>
      </c>
      <c r="C25" s="32"/>
      <c r="D25" s="32"/>
      <c r="E25" s="32">
        <v>4260</v>
      </c>
      <c r="F25" s="33">
        <v>1998</v>
      </c>
      <c r="G25" s="34">
        <f t="shared" si="6"/>
        <v>46.9014084507042</v>
      </c>
      <c r="H25" s="35">
        <v>2484</v>
      </c>
      <c r="I25" s="77">
        <f t="shared" si="2"/>
        <v>-486</v>
      </c>
      <c r="J25" s="78">
        <f t="shared" si="3"/>
        <v>-19.5652173913043</v>
      </c>
      <c r="K25" s="77">
        <f>F25-'[1]8月份'!F25</f>
        <v>0</v>
      </c>
      <c r="L25" s="77">
        <f>H25-'[1]8月份'!H25</f>
        <v>437</v>
      </c>
      <c r="M25" s="77">
        <f t="shared" si="4"/>
        <v>-437</v>
      </c>
      <c r="N25" s="78">
        <f t="shared" si="7"/>
        <v>-100</v>
      </c>
      <c r="O25" s="80"/>
    </row>
    <row r="26" s="2" customFormat="1" ht="23.25" customHeight="1" spans="1:15">
      <c r="A26" s="31" t="s">
        <v>45</v>
      </c>
      <c r="B26" s="32">
        <f t="shared" si="0"/>
        <v>40</v>
      </c>
      <c r="C26" s="40"/>
      <c r="D26" s="40"/>
      <c r="E26" s="32">
        <v>40</v>
      </c>
      <c r="F26" s="33">
        <v>28</v>
      </c>
      <c r="G26" s="34">
        <f t="shared" si="6"/>
        <v>70</v>
      </c>
      <c r="H26" s="35">
        <v>0</v>
      </c>
      <c r="I26" s="77">
        <f t="shared" si="2"/>
        <v>28</v>
      </c>
      <c r="J26" s="78"/>
      <c r="K26" s="77">
        <f>F26-'[1]8月份'!F26</f>
        <v>0</v>
      </c>
      <c r="L26" s="77">
        <f>H26-'[1]8月份'!H26</f>
        <v>0</v>
      </c>
      <c r="M26" s="77">
        <f t="shared" si="4"/>
        <v>0</v>
      </c>
      <c r="N26" s="78"/>
      <c r="O26" s="80"/>
    </row>
    <row r="27" s="2" customFormat="1" ht="23.25" customHeight="1" spans="1:15">
      <c r="A27" s="31" t="s">
        <v>46</v>
      </c>
      <c r="B27" s="32">
        <f t="shared" si="0"/>
        <v>0</v>
      </c>
      <c r="C27" s="40"/>
      <c r="D27" s="40"/>
      <c r="E27" s="32"/>
      <c r="F27" s="33"/>
      <c r="G27" s="34"/>
      <c r="H27" s="35"/>
      <c r="I27" s="77">
        <f t="shared" si="2"/>
        <v>0</v>
      </c>
      <c r="J27" s="78"/>
      <c r="K27" s="77">
        <f>F27-'[1]8月份'!F27</f>
        <v>0</v>
      </c>
      <c r="L27" s="77">
        <f>H27-'[1]8月份'!H27</f>
        <v>0</v>
      </c>
      <c r="M27" s="77">
        <f t="shared" si="4"/>
        <v>0</v>
      </c>
      <c r="N27" s="78"/>
      <c r="O27" s="80"/>
    </row>
    <row r="28" s="3" customFormat="1" ht="23.25" customHeight="1" spans="1:15">
      <c r="A28" s="31" t="s">
        <v>47</v>
      </c>
      <c r="B28" s="32">
        <f t="shared" si="0"/>
        <v>4885</v>
      </c>
      <c r="C28" s="40"/>
      <c r="D28" s="40"/>
      <c r="E28" s="32">
        <v>4885</v>
      </c>
      <c r="F28" s="33">
        <v>775</v>
      </c>
      <c r="G28" s="34">
        <f t="shared" ref="G28:G33" si="8">F28/B28*100</f>
        <v>15.8648925281474</v>
      </c>
      <c r="H28" s="35">
        <v>1672</v>
      </c>
      <c r="I28" s="77">
        <f t="shared" si="2"/>
        <v>-897</v>
      </c>
      <c r="J28" s="78">
        <f t="shared" ref="J28:J33" si="9">I28/H28*100</f>
        <v>-53.6483253588517</v>
      </c>
      <c r="K28" s="77">
        <f>F28-'[1]8月份'!F28</f>
        <v>24</v>
      </c>
      <c r="L28" s="77">
        <f>H28-'[1]8月份'!H28</f>
        <v>138</v>
      </c>
      <c r="M28" s="77">
        <f t="shared" si="4"/>
        <v>-114</v>
      </c>
      <c r="N28" s="78">
        <f t="shared" ref="N28:N33" si="10">M28/L28*100</f>
        <v>-82.6086956521739</v>
      </c>
      <c r="O28" s="80"/>
    </row>
    <row r="29" s="3" customFormat="1" ht="23.25" customHeight="1" spans="1:15">
      <c r="A29" s="41" t="s">
        <v>48</v>
      </c>
      <c r="B29" s="42">
        <f t="shared" ref="B29:F29" si="11">SUM(B6:B28)</f>
        <v>913326</v>
      </c>
      <c r="C29" s="43">
        <f t="shared" si="11"/>
        <v>311977</v>
      </c>
      <c r="D29" s="43">
        <f t="shared" si="11"/>
        <v>66337</v>
      </c>
      <c r="E29" s="44">
        <f t="shared" si="11"/>
        <v>535012</v>
      </c>
      <c r="F29" s="43">
        <f t="shared" si="11"/>
        <v>617581</v>
      </c>
      <c r="G29" s="45">
        <f t="shared" si="8"/>
        <v>67.6189005897128</v>
      </c>
      <c r="H29" s="44">
        <f t="shared" ref="H29:L29" si="12">SUM(H6:H28)</f>
        <v>655105</v>
      </c>
      <c r="I29" s="43">
        <f t="shared" si="2"/>
        <v>-37524</v>
      </c>
      <c r="J29" s="85">
        <f t="shared" si="9"/>
        <v>-5.72793674296487</v>
      </c>
      <c r="K29" s="43">
        <f t="shared" si="12"/>
        <v>106195</v>
      </c>
      <c r="L29" s="43">
        <f t="shared" si="12"/>
        <v>82124</v>
      </c>
      <c r="M29" s="43">
        <f t="shared" si="4"/>
        <v>24071</v>
      </c>
      <c r="N29" s="85">
        <f t="shared" si="10"/>
        <v>29.3105547708343</v>
      </c>
      <c r="O29" s="86"/>
    </row>
    <row r="30" s="2" customFormat="1" ht="23.25" customHeight="1" spans="1:15">
      <c r="A30" s="46" t="s">
        <v>49</v>
      </c>
      <c r="B30" s="42">
        <v>352806</v>
      </c>
      <c r="C30" s="40"/>
      <c r="D30" s="47"/>
      <c r="E30" s="33"/>
      <c r="F30" s="43">
        <v>201597</v>
      </c>
      <c r="G30" s="45">
        <f t="shared" si="8"/>
        <v>57.1410350164113</v>
      </c>
      <c r="H30" s="48">
        <v>361995</v>
      </c>
      <c r="I30" s="43">
        <f t="shared" si="2"/>
        <v>-160398</v>
      </c>
      <c r="J30" s="85">
        <f t="shared" si="9"/>
        <v>-44.3094517880081</v>
      </c>
      <c r="K30" s="77">
        <f>F30-'[1]8月份'!F30</f>
        <v>48146</v>
      </c>
      <c r="L30" s="77">
        <f>H30-'[1]8月份'!H30</f>
        <v>8968</v>
      </c>
      <c r="M30" s="43">
        <f t="shared" si="4"/>
        <v>39178</v>
      </c>
      <c r="N30" s="85">
        <f t="shared" si="10"/>
        <v>436.864406779661</v>
      </c>
      <c r="O30" s="87"/>
    </row>
    <row r="31" s="2" customFormat="1" ht="23.25" customHeight="1" spans="1:15">
      <c r="A31" s="49" t="s">
        <v>50</v>
      </c>
      <c r="B31" s="42">
        <v>5666</v>
      </c>
      <c r="C31" s="50"/>
      <c r="D31" s="50"/>
      <c r="E31" s="51"/>
      <c r="F31" s="52">
        <v>308</v>
      </c>
      <c r="G31" s="45">
        <f t="shared" si="8"/>
        <v>5.43593363925168</v>
      </c>
      <c r="H31" s="53">
        <v>531</v>
      </c>
      <c r="I31" s="43">
        <f t="shared" si="2"/>
        <v>-223</v>
      </c>
      <c r="J31" s="85">
        <f t="shared" si="9"/>
        <v>-41.9962335216573</v>
      </c>
      <c r="K31" s="77">
        <f>F31-'[1]8月份'!F31</f>
        <v>0</v>
      </c>
      <c r="L31" s="77">
        <f>H31-'[1]8月份'!H31</f>
        <v>4</v>
      </c>
      <c r="M31" s="43">
        <f t="shared" si="4"/>
        <v>-4</v>
      </c>
      <c r="N31" s="85">
        <f t="shared" si="10"/>
        <v>-100</v>
      </c>
      <c r="O31" s="88"/>
    </row>
    <row r="32" s="2" customFormat="1" ht="23.25" customHeight="1" spans="1:15">
      <c r="A32" s="49" t="s">
        <v>51</v>
      </c>
      <c r="B32" s="42">
        <v>49680</v>
      </c>
      <c r="C32" s="50"/>
      <c r="D32" s="50"/>
      <c r="E32" s="51"/>
      <c r="F32" s="52">
        <v>51130</v>
      </c>
      <c r="G32" s="45">
        <f t="shared" si="8"/>
        <v>102.918679549114</v>
      </c>
      <c r="H32" s="53">
        <v>83999</v>
      </c>
      <c r="I32" s="43">
        <f t="shared" si="2"/>
        <v>-32869</v>
      </c>
      <c r="J32" s="85">
        <f t="shared" si="9"/>
        <v>-39.1302277408064</v>
      </c>
      <c r="K32" s="77">
        <f>F32-'[1]8月份'!F32</f>
        <v>0</v>
      </c>
      <c r="L32" s="77">
        <f>H32-'[1]8月份'!H32</f>
        <v>76000</v>
      </c>
      <c r="M32" s="43">
        <f t="shared" si="4"/>
        <v>-76000</v>
      </c>
      <c r="N32" s="85">
        <f t="shared" si="10"/>
        <v>-100</v>
      </c>
      <c r="O32" s="88"/>
    </row>
    <row r="33" s="2" customFormat="1" ht="23.25" customHeight="1" spans="1:15">
      <c r="A33" s="54" t="s">
        <v>52</v>
      </c>
      <c r="B33" s="55">
        <f>B29+B30+B31+B32</f>
        <v>1321478</v>
      </c>
      <c r="C33" s="56">
        <f>C29+C30+C31</f>
        <v>311977</v>
      </c>
      <c r="D33" s="56">
        <f>D29+D30+D31</f>
        <v>66337</v>
      </c>
      <c r="E33" s="56">
        <f>E29+E30+E31</f>
        <v>535012</v>
      </c>
      <c r="F33" s="56">
        <f t="shared" ref="F33:L33" si="13">F29+F30+F31+F32</f>
        <v>870616</v>
      </c>
      <c r="G33" s="45">
        <f t="shared" si="8"/>
        <v>65.88198971152</v>
      </c>
      <c r="H33" s="57">
        <f t="shared" si="13"/>
        <v>1101630</v>
      </c>
      <c r="I33" s="57">
        <f t="shared" si="2"/>
        <v>-231014</v>
      </c>
      <c r="J33" s="89">
        <f t="shared" si="9"/>
        <v>-20.9701987055545</v>
      </c>
      <c r="K33" s="57">
        <f t="shared" si="13"/>
        <v>154341</v>
      </c>
      <c r="L33" s="57">
        <f t="shared" si="13"/>
        <v>167096</v>
      </c>
      <c r="M33" s="57">
        <f t="shared" si="4"/>
        <v>-12755</v>
      </c>
      <c r="N33" s="89">
        <f t="shared" si="10"/>
        <v>-7.63333652511131</v>
      </c>
      <c r="O33" s="90"/>
    </row>
    <row r="34" s="1" customFormat="1" spans="1:14">
      <c r="A34" s="58"/>
      <c r="B34" s="58"/>
      <c r="C34" s="58"/>
      <c r="D34" s="58"/>
      <c r="E34" s="58"/>
      <c r="F34" s="58"/>
      <c r="G34" s="58"/>
      <c r="H34" s="58"/>
      <c r="I34" s="7"/>
      <c r="J34" s="8"/>
      <c r="K34" s="7"/>
      <c r="L34" s="7"/>
      <c r="M34" s="7"/>
      <c r="N34" s="8"/>
    </row>
    <row r="35" s="1" customFormat="1" ht="25.5" spans="1:14">
      <c r="A35" s="59"/>
      <c r="B35" s="60"/>
      <c r="C35" s="59"/>
      <c r="D35" s="59"/>
      <c r="E35" s="61"/>
      <c r="F35" s="61"/>
      <c r="G35" s="61"/>
      <c r="H35" s="62"/>
      <c r="I35" s="62"/>
      <c r="J35" s="91"/>
      <c r="K35" s="62"/>
      <c r="L35" s="62"/>
      <c r="M35" s="62"/>
      <c r="N35" s="91"/>
    </row>
    <row r="36" s="1" customFormat="1" spans="1:14">
      <c r="A36" s="63"/>
      <c r="B36" s="64"/>
      <c r="E36" s="6"/>
      <c r="F36" s="6"/>
      <c r="G36" s="6"/>
      <c r="H36" s="7"/>
      <c r="I36" s="7"/>
      <c r="J36" s="8"/>
      <c r="K36" s="7"/>
      <c r="L36" s="7"/>
      <c r="M36" s="7"/>
      <c r="N36" s="92"/>
    </row>
    <row r="37" s="4" customFormat="1" spans="2:14">
      <c r="B37" s="64"/>
      <c r="C37" s="65"/>
      <c r="D37" s="65"/>
      <c r="E37" s="65"/>
      <c r="F37" s="6"/>
      <c r="G37" s="65"/>
      <c r="H37" s="65"/>
      <c r="I37" s="65"/>
      <c r="J37" s="65"/>
      <c r="K37" s="65"/>
      <c r="L37" s="65"/>
      <c r="M37" s="65"/>
      <c r="N37" s="65"/>
    </row>
    <row r="38" s="4" customFormat="1" spans="1:14">
      <c r="A38" s="65"/>
      <c r="B38" s="64"/>
      <c r="C38" s="65"/>
      <c r="D38" s="65"/>
      <c r="E38" s="65"/>
      <c r="F38" s="6"/>
      <c r="G38" s="65"/>
      <c r="H38" s="65"/>
      <c r="I38" s="65"/>
      <c r="J38" s="65"/>
      <c r="K38" s="65"/>
      <c r="L38" s="65"/>
      <c r="M38" s="65"/>
      <c r="N38" s="65"/>
    </row>
    <row r="39" s="1" customFormat="1" spans="2:14">
      <c r="B39" s="64"/>
      <c r="C39" s="66"/>
      <c r="D39" s="66"/>
      <c r="E39" s="67"/>
      <c r="F39" s="6"/>
      <c r="G39" s="67"/>
      <c r="H39" s="68"/>
      <c r="I39" s="68"/>
      <c r="J39" s="93"/>
      <c r="K39" s="68"/>
      <c r="L39" s="68"/>
      <c r="M39" s="68"/>
      <c r="N39" s="93"/>
    </row>
    <row r="40" s="1" customFormat="1" spans="2:14">
      <c r="B40" s="4"/>
      <c r="E40" s="6"/>
      <c r="F40" s="6"/>
      <c r="G40" s="6"/>
      <c r="H40" s="7"/>
      <c r="I40" s="7"/>
      <c r="J40" s="8"/>
      <c r="K40" s="7"/>
      <c r="L40" s="7"/>
      <c r="M40" s="7"/>
      <c r="N40" s="8"/>
    </row>
    <row r="41" s="1" customFormat="1" spans="2:14">
      <c r="B41" s="4"/>
      <c r="E41" s="6"/>
      <c r="F41" s="6"/>
      <c r="G41" s="6"/>
      <c r="H41" s="7"/>
      <c r="I41" s="7"/>
      <c r="J41" s="8"/>
      <c r="K41" s="7"/>
      <c r="L41" s="7"/>
      <c r="M41" s="7"/>
      <c r="N41" s="8"/>
    </row>
    <row r="42" s="1" customFormat="1" spans="2:14">
      <c r="B42" s="4"/>
      <c r="E42" s="6"/>
      <c r="F42" s="4"/>
      <c r="G42" s="6"/>
      <c r="H42" s="7"/>
      <c r="I42" s="7"/>
      <c r="J42" s="8"/>
      <c r="K42" s="7"/>
      <c r="L42" s="7"/>
      <c r="M42" s="7"/>
      <c r="N42" s="8"/>
    </row>
    <row r="43" s="1" customFormat="1" spans="2:14">
      <c r="B43" s="5"/>
      <c r="E43" s="6"/>
      <c r="F43" s="4"/>
      <c r="G43" s="6"/>
      <c r="H43" s="7"/>
      <c r="I43" s="7"/>
      <c r="J43" s="8"/>
      <c r="K43" s="7"/>
      <c r="L43" s="7"/>
      <c r="M43" s="7"/>
      <c r="N43" s="8"/>
    </row>
    <row r="44" s="1" customFormat="1" spans="2:14">
      <c r="B44" s="5"/>
      <c r="E44" s="6"/>
      <c r="F44" s="4"/>
      <c r="G44" s="6"/>
      <c r="H44" s="7"/>
      <c r="I44" s="7"/>
      <c r="J44" s="8"/>
      <c r="K44" s="7"/>
      <c r="L44" s="7"/>
      <c r="M44" s="7"/>
      <c r="N44" s="8"/>
    </row>
    <row r="45" s="1" customFormat="1" spans="2:14">
      <c r="B45" s="5"/>
      <c r="E45" s="6"/>
      <c r="F45" s="4"/>
      <c r="G45" s="6"/>
      <c r="H45" s="7"/>
      <c r="I45" s="7"/>
      <c r="J45" s="8"/>
      <c r="K45" s="7"/>
      <c r="L45" s="7"/>
      <c r="M45" s="7"/>
      <c r="N45" s="8"/>
    </row>
    <row r="72" s="1" customFormat="1" spans="5:14">
      <c r="E72" s="6"/>
      <c r="J72" s="8"/>
      <c r="K72" s="7"/>
      <c r="L72" s="7"/>
      <c r="N72" s="92"/>
    </row>
  </sheetData>
  <mergeCells count="3">
    <mergeCell ref="A1:O1"/>
    <mergeCell ref="A34:H34"/>
    <mergeCell ref="C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CZ</cp:lastModifiedBy>
  <dcterms:created xsi:type="dcterms:W3CDTF">2024-10-14T07:10:21Z</dcterms:created>
  <dcterms:modified xsi:type="dcterms:W3CDTF">2024-10-14T07:10:29Z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1416D7338482488197A603A4D74326B8_11</vt:lpwstr>
  </property>
  <property fmtid="{D5CDD505-2E9C-101B-9397-08002B2CF9AE}" pid="3" name="KSOProductBuildVer">
    <vt:lpwstr>2052-12.1.0.17857</vt:lpwstr>
  </property>
</Properties>
</file>